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987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64" i="1"/>
  <c r="O159"/>
  <c r="M159"/>
  <c r="L159"/>
  <c r="K158"/>
  <c r="K157"/>
  <c r="O156"/>
  <c r="M156"/>
  <c r="M155" s="1"/>
  <c r="K156"/>
  <c r="K155" s="1"/>
  <c r="J156"/>
  <c r="I156"/>
  <c r="H156"/>
  <c r="H155" s="1"/>
  <c r="G156"/>
  <c r="G155" s="1"/>
  <c r="F156"/>
  <c r="E156"/>
  <c r="D156"/>
  <c r="D155" s="1"/>
  <c r="O155"/>
  <c r="J155"/>
  <c r="I155"/>
  <c r="F155"/>
  <c r="E155"/>
  <c r="K154"/>
  <c r="G154"/>
  <c r="D153"/>
  <c r="K152"/>
  <c r="M152" s="1"/>
  <c r="O152" s="1"/>
  <c r="G152"/>
  <c r="K151"/>
  <c r="M151" s="1"/>
  <c r="O151" s="1"/>
  <c r="G151"/>
  <c r="K150"/>
  <c r="G150"/>
  <c r="P149"/>
  <c r="O149"/>
  <c r="M149"/>
  <c r="J149"/>
  <c r="I149"/>
  <c r="H149"/>
  <c r="F149"/>
  <c r="E149"/>
  <c r="K148"/>
  <c r="K147" s="1"/>
  <c r="G148"/>
  <c r="P147"/>
  <c r="O147"/>
  <c r="M147"/>
  <c r="M125" s="1"/>
  <c r="J147"/>
  <c r="I147"/>
  <c r="H147"/>
  <c r="H125" s="1"/>
  <c r="H112" s="1"/>
  <c r="G147"/>
  <c r="F147"/>
  <c r="E147"/>
  <c r="D147"/>
  <c r="D125" s="1"/>
  <c r="K146"/>
  <c r="K145"/>
  <c r="G145"/>
  <c r="K144"/>
  <c r="K143"/>
  <c r="K142"/>
  <c r="K141"/>
  <c r="G141"/>
  <c r="K140"/>
  <c r="G140"/>
  <c r="K139"/>
  <c r="K138"/>
  <c r="I138"/>
  <c r="G138"/>
  <c r="K137"/>
  <c r="I137"/>
  <c r="I125" s="1"/>
  <c r="G137"/>
  <c r="K136"/>
  <c r="I136"/>
  <c r="G136"/>
  <c r="K135"/>
  <c r="I135"/>
  <c r="G135"/>
  <c r="K134"/>
  <c r="G134"/>
  <c r="K133"/>
  <c r="G133"/>
  <c r="K132"/>
  <c r="G132"/>
  <c r="O131"/>
  <c r="M131"/>
  <c r="G131"/>
  <c r="M130"/>
  <c r="O130" s="1"/>
  <c r="G130"/>
  <c r="O129"/>
  <c r="M129"/>
  <c r="G129"/>
  <c r="M128"/>
  <c r="O128" s="1"/>
  <c r="G128"/>
  <c r="O127"/>
  <c r="M127"/>
  <c r="G127"/>
  <c r="G125" s="1"/>
  <c r="O126"/>
  <c r="M126"/>
  <c r="G126"/>
  <c r="P125"/>
  <c r="O125"/>
  <c r="L125"/>
  <c r="J125"/>
  <c r="F125"/>
  <c r="E125"/>
  <c r="O124"/>
  <c r="K124"/>
  <c r="G124"/>
  <c r="P123"/>
  <c r="O123"/>
  <c r="O117" s="1"/>
  <c r="N123"/>
  <c r="M123"/>
  <c r="L123"/>
  <c r="K123"/>
  <c r="J123"/>
  <c r="G123"/>
  <c r="D123"/>
  <c r="K121"/>
  <c r="K117" s="1"/>
  <c r="G121"/>
  <c r="O120"/>
  <c r="M120"/>
  <c r="G120"/>
  <c r="G119"/>
  <c r="P117"/>
  <c r="P164" s="1"/>
  <c r="N117"/>
  <c r="N164" s="1"/>
  <c r="M117"/>
  <c r="L117"/>
  <c r="J117"/>
  <c r="J112" s="1"/>
  <c r="J111" s="1"/>
  <c r="G117"/>
  <c r="F117"/>
  <c r="E117"/>
  <c r="D117"/>
  <c r="K116"/>
  <c r="G116"/>
  <c r="K115"/>
  <c r="K113" s="1"/>
  <c r="G115"/>
  <c r="G113" s="1"/>
  <c r="K114"/>
  <c r="G114"/>
  <c r="P113"/>
  <c r="P112" s="1"/>
  <c r="P111" s="1"/>
  <c r="J113"/>
  <c r="I113"/>
  <c r="H113"/>
  <c r="F113"/>
  <c r="E113"/>
  <c r="D113"/>
  <c r="L112"/>
  <c r="L111" s="1"/>
  <c r="L162" s="1"/>
  <c r="F112"/>
  <c r="P109"/>
  <c r="O109"/>
  <c r="M109"/>
  <c r="P107"/>
  <c r="O107"/>
  <c r="M107"/>
  <c r="M106"/>
  <c r="O106" s="1"/>
  <c r="G106"/>
  <c r="O105"/>
  <c r="M105"/>
  <c r="G105"/>
  <c r="O104"/>
  <c r="M104"/>
  <c r="G104"/>
  <c r="M103"/>
  <c r="O103" s="1"/>
  <c r="G103"/>
  <c r="K102"/>
  <c r="G102"/>
  <c r="P101"/>
  <c r="O101"/>
  <c r="M101"/>
  <c r="K101"/>
  <c r="J101"/>
  <c r="J87" s="1"/>
  <c r="I101"/>
  <c r="H101"/>
  <c r="G101"/>
  <c r="F101"/>
  <c r="F87" s="1"/>
  <c r="E101"/>
  <c r="D101"/>
  <c r="K100"/>
  <c r="O99"/>
  <c r="M99"/>
  <c r="K99"/>
  <c r="G99"/>
  <c r="P96"/>
  <c r="O96"/>
  <c r="M96"/>
  <c r="P94"/>
  <c r="O94"/>
  <c r="M94"/>
  <c r="K93"/>
  <c r="G93"/>
  <c r="G87" s="1"/>
  <c r="P92"/>
  <c r="O92"/>
  <c r="M92"/>
  <c r="P90"/>
  <c r="O90"/>
  <c r="O87" s="1"/>
  <c r="M90"/>
  <c r="M87" s="1"/>
  <c r="K89"/>
  <c r="K88"/>
  <c r="K87" s="1"/>
  <c r="P87"/>
  <c r="I87"/>
  <c r="H87"/>
  <c r="E87"/>
  <c r="D87"/>
  <c r="M86"/>
  <c r="O86" s="1"/>
  <c r="I86"/>
  <c r="G86"/>
  <c r="M85"/>
  <c r="O85" s="1"/>
  <c r="I85"/>
  <c r="G85"/>
  <c r="K84"/>
  <c r="G84"/>
  <c r="P83"/>
  <c r="P82" s="1"/>
  <c r="P79" s="1"/>
  <c r="O83"/>
  <c r="M83"/>
  <c r="M82" s="1"/>
  <c r="K83"/>
  <c r="K82" s="1"/>
  <c r="K79" s="1"/>
  <c r="J83"/>
  <c r="J82" s="1"/>
  <c r="J79" s="1"/>
  <c r="I83"/>
  <c r="H83"/>
  <c r="H82" s="1"/>
  <c r="G83"/>
  <c r="F83"/>
  <c r="F82" s="1"/>
  <c r="F79" s="1"/>
  <c r="E83"/>
  <c r="D83"/>
  <c r="D82" s="1"/>
  <c r="O82"/>
  <c r="O79" s="1"/>
  <c r="I82"/>
  <c r="G82"/>
  <c r="G79" s="1"/>
  <c r="E82"/>
  <c r="K81"/>
  <c r="G81"/>
  <c r="P80"/>
  <c r="O80"/>
  <c r="M80"/>
  <c r="M79" s="1"/>
  <c r="K80"/>
  <c r="J80"/>
  <c r="I80"/>
  <c r="H80"/>
  <c r="G80"/>
  <c r="F80"/>
  <c r="E80"/>
  <c r="D80"/>
  <c r="I79"/>
  <c r="E79"/>
  <c r="K78"/>
  <c r="K70" s="1"/>
  <c r="J78"/>
  <c r="I78"/>
  <c r="I70" s="1"/>
  <c r="H78"/>
  <c r="G78"/>
  <c r="G70" s="1"/>
  <c r="F78"/>
  <c r="F70" s="1"/>
  <c r="E78"/>
  <c r="E70" s="1"/>
  <c r="D78"/>
  <c r="P77"/>
  <c r="O77"/>
  <c r="M77"/>
  <c r="G77"/>
  <c r="P75"/>
  <c r="P74" s="1"/>
  <c r="O75"/>
  <c r="M75"/>
  <c r="O74"/>
  <c r="M74"/>
  <c r="M70" s="1"/>
  <c r="G74"/>
  <c r="G73"/>
  <c r="P72"/>
  <c r="O72"/>
  <c r="M72"/>
  <c r="G72"/>
  <c r="P71"/>
  <c r="O71"/>
  <c r="O70" s="1"/>
  <c r="M71"/>
  <c r="E71"/>
  <c r="D71"/>
  <c r="G71" s="1"/>
  <c r="P70"/>
  <c r="J70"/>
  <c r="H70"/>
  <c r="D70"/>
  <c r="O69"/>
  <c r="M69"/>
  <c r="K69"/>
  <c r="G69"/>
  <c r="K68"/>
  <c r="G68"/>
  <c r="K67"/>
  <c r="G67"/>
  <c r="O66"/>
  <c r="O64" s="1"/>
  <c r="O63" s="1"/>
  <c r="M66"/>
  <c r="K66"/>
  <c r="G66"/>
  <c r="G64" s="1"/>
  <c r="G63" s="1"/>
  <c r="K65"/>
  <c r="K64" s="1"/>
  <c r="K63" s="1"/>
  <c r="G65"/>
  <c r="P64"/>
  <c r="M64"/>
  <c r="M63" s="1"/>
  <c r="J64"/>
  <c r="I64"/>
  <c r="I63" s="1"/>
  <c r="H64"/>
  <c r="H63" s="1"/>
  <c r="F64"/>
  <c r="E64"/>
  <c r="E63" s="1"/>
  <c r="D64"/>
  <c r="P63"/>
  <c r="J63"/>
  <c r="F63"/>
  <c r="D63"/>
  <c r="K61"/>
  <c r="K60" s="1"/>
  <c r="K59" s="1"/>
  <c r="G61"/>
  <c r="P60"/>
  <c r="O60"/>
  <c r="O59" s="1"/>
  <c r="M60"/>
  <c r="J60"/>
  <c r="I60"/>
  <c r="I59" s="1"/>
  <c r="H60"/>
  <c r="H59" s="1"/>
  <c r="G60"/>
  <c r="F60"/>
  <c r="E60"/>
  <c r="E59" s="1"/>
  <c r="D60"/>
  <c r="P59"/>
  <c r="M59"/>
  <c r="J59"/>
  <c r="G59"/>
  <c r="F59"/>
  <c r="D59"/>
  <c r="K58"/>
  <c r="P57"/>
  <c r="O57"/>
  <c r="M57"/>
  <c r="K57"/>
  <c r="J57"/>
  <c r="I57"/>
  <c r="H57"/>
  <c r="G57"/>
  <c r="F57"/>
  <c r="E57"/>
  <c r="D57"/>
  <c r="K56"/>
  <c r="G56"/>
  <c r="P55"/>
  <c r="O55"/>
  <c r="M55"/>
  <c r="K55"/>
  <c r="J55"/>
  <c r="I55"/>
  <c r="H55"/>
  <c r="G55"/>
  <c r="F55"/>
  <c r="E55"/>
  <c r="D55"/>
  <c r="K54"/>
  <c r="K53" s="1"/>
  <c r="K52" s="1"/>
  <c r="K49" s="1"/>
  <c r="G54"/>
  <c r="P53"/>
  <c r="P52" s="1"/>
  <c r="O53"/>
  <c r="M53"/>
  <c r="J53"/>
  <c r="J52" s="1"/>
  <c r="I53"/>
  <c r="I52" s="1"/>
  <c r="I49" s="1"/>
  <c r="H53"/>
  <c r="G53"/>
  <c r="F53"/>
  <c r="F52" s="1"/>
  <c r="F49" s="1"/>
  <c r="E53"/>
  <c r="D53"/>
  <c r="O52"/>
  <c r="O49" s="1"/>
  <c r="M52"/>
  <c r="M49" s="1"/>
  <c r="H52"/>
  <c r="H49" s="1"/>
  <c r="G52"/>
  <c r="G49" s="1"/>
  <c r="E52"/>
  <c r="D52"/>
  <c r="O51"/>
  <c r="M51"/>
  <c r="G51"/>
  <c r="O50"/>
  <c r="M50"/>
  <c r="G50"/>
  <c r="P49"/>
  <c r="J49"/>
  <c r="E49"/>
  <c r="D49"/>
  <c r="O48"/>
  <c r="M48"/>
  <c r="G48"/>
  <c r="O47"/>
  <c r="M47"/>
  <c r="G47"/>
  <c r="O46"/>
  <c r="M46"/>
  <c r="G46"/>
  <c r="O45"/>
  <c r="M45"/>
  <c r="G45"/>
  <c r="O44"/>
  <c r="M44"/>
  <c r="G44"/>
  <c r="O43"/>
  <c r="M43"/>
  <c r="G43"/>
  <c r="P42"/>
  <c r="O42"/>
  <c r="M42"/>
  <c r="G42"/>
  <c r="G41"/>
  <c r="K40"/>
  <c r="K39" s="1"/>
  <c r="G40"/>
  <c r="P39"/>
  <c r="P38" s="1"/>
  <c r="O39"/>
  <c r="O38" s="1"/>
  <c r="M39"/>
  <c r="M38" s="1"/>
  <c r="J39"/>
  <c r="J38" s="1"/>
  <c r="I39"/>
  <c r="H39"/>
  <c r="H38" s="1"/>
  <c r="G39"/>
  <c r="F39"/>
  <c r="F38" s="1"/>
  <c r="E39"/>
  <c r="D39"/>
  <c r="K38"/>
  <c r="I38"/>
  <c r="G38"/>
  <c r="E38"/>
  <c r="D38"/>
  <c r="P36"/>
  <c r="O36"/>
  <c r="M36"/>
  <c r="P33"/>
  <c r="O33"/>
  <c r="M33"/>
  <c r="K32"/>
  <c r="G32"/>
  <c r="G30" s="1"/>
  <c r="G27" s="1"/>
  <c r="K31"/>
  <c r="G31"/>
  <c r="P30"/>
  <c r="O30"/>
  <c r="M30"/>
  <c r="J30"/>
  <c r="J27" s="1"/>
  <c r="I30"/>
  <c r="H30"/>
  <c r="F30"/>
  <c r="F27" s="1"/>
  <c r="E30"/>
  <c r="D30"/>
  <c r="G29"/>
  <c r="P28"/>
  <c r="O28"/>
  <c r="M28"/>
  <c r="M27" s="1"/>
  <c r="O27"/>
  <c r="I27"/>
  <c r="H27"/>
  <c r="E27"/>
  <c r="D27"/>
  <c r="K24"/>
  <c r="K22" s="1"/>
  <c r="K21" s="1"/>
  <c r="G24"/>
  <c r="O23"/>
  <c r="I23"/>
  <c r="M23" s="1"/>
  <c r="G23"/>
  <c r="P22"/>
  <c r="P21" s="1"/>
  <c r="O22"/>
  <c r="M22"/>
  <c r="M21" s="1"/>
  <c r="J22"/>
  <c r="J21" s="1"/>
  <c r="I22"/>
  <c r="H22"/>
  <c r="G22"/>
  <c r="F22"/>
  <c r="F21" s="1"/>
  <c r="E22"/>
  <c r="D22"/>
  <c r="O21"/>
  <c r="I21"/>
  <c r="H21"/>
  <c r="G21"/>
  <c r="E21"/>
  <c r="D21"/>
  <c r="O20"/>
  <c r="O16" s="1"/>
  <c r="O15" s="1"/>
  <c r="K20"/>
  <c r="I20"/>
  <c r="M20" s="1"/>
  <c r="M16" s="1"/>
  <c r="G20"/>
  <c r="K19"/>
  <c r="G19"/>
  <c r="K18"/>
  <c r="G18"/>
  <c r="K17"/>
  <c r="G17"/>
  <c r="P16"/>
  <c r="K16"/>
  <c r="K15" s="1"/>
  <c r="J16"/>
  <c r="I16"/>
  <c r="H16"/>
  <c r="G16"/>
  <c r="G15" s="1"/>
  <c r="F16"/>
  <c r="E16"/>
  <c r="E15" s="1"/>
  <c r="E7" s="1"/>
  <c r="E161" s="1"/>
  <c r="D16"/>
  <c r="P15"/>
  <c r="M15"/>
  <c r="J15"/>
  <c r="I15"/>
  <c r="I7" s="1"/>
  <c r="I161" s="1"/>
  <c r="H15"/>
  <c r="F15"/>
  <c r="D15"/>
  <c r="K14"/>
  <c r="G14"/>
  <c r="K13"/>
  <c r="G13"/>
  <c r="K12"/>
  <c r="G12"/>
  <c r="K11"/>
  <c r="G11"/>
  <c r="G9" s="1"/>
  <c r="G8" s="1"/>
  <c r="O10"/>
  <c r="M10"/>
  <c r="G10"/>
  <c r="P9"/>
  <c r="P8" s="1"/>
  <c r="O9"/>
  <c r="M9"/>
  <c r="M8" s="1"/>
  <c r="K9"/>
  <c r="K8" s="1"/>
  <c r="J9"/>
  <c r="J8" s="1"/>
  <c r="J7" s="1"/>
  <c r="J161" s="1"/>
  <c r="J162" s="1"/>
  <c r="I9"/>
  <c r="H9"/>
  <c r="H8" s="1"/>
  <c r="F9"/>
  <c r="F8" s="1"/>
  <c r="F7" s="1"/>
  <c r="F161" s="1"/>
  <c r="F162" s="1"/>
  <c r="E9"/>
  <c r="D9"/>
  <c r="D8" s="1"/>
  <c r="O8"/>
  <c r="I8"/>
  <c r="E8"/>
  <c r="G7" l="1"/>
  <c r="G161" s="1"/>
  <c r="E162"/>
  <c r="O7"/>
  <c r="O161" s="1"/>
  <c r="M7"/>
  <c r="M161" s="1"/>
  <c r="M164"/>
  <c r="K125"/>
  <c r="K112" s="1"/>
  <c r="K111" s="1"/>
  <c r="N112"/>
  <c r="N111" s="1"/>
  <c r="N162" s="1"/>
  <c r="E112"/>
  <c r="I112"/>
  <c r="I162" s="1"/>
  <c r="D149"/>
  <c r="D112" s="1"/>
  <c r="D111" s="1"/>
  <c r="K153"/>
  <c r="M153" s="1"/>
  <c r="O153" s="1"/>
  <c r="D79"/>
  <c r="D7" s="1"/>
  <c r="D161" s="1"/>
  <c r="D162" s="1"/>
  <c r="H79"/>
  <c r="H7" s="1"/>
  <c r="H161" s="1"/>
  <c r="H162" s="1"/>
  <c r="M115"/>
  <c r="G153"/>
  <c r="G149" s="1"/>
  <c r="G112" s="1"/>
  <c r="P27"/>
  <c r="P7" s="1"/>
  <c r="P161" s="1"/>
  <c r="P162" s="1"/>
  <c r="K30"/>
  <c r="K27" s="1"/>
  <c r="K7" s="1"/>
  <c r="K161" s="1"/>
  <c r="K162" s="1"/>
  <c r="K149"/>
  <c r="O115" l="1"/>
  <c r="O113" s="1"/>
  <c r="O112" s="1"/>
  <c r="O111" s="1"/>
  <c r="O162" s="1"/>
  <c r="M113"/>
  <c r="M112" s="1"/>
  <c r="M111" s="1"/>
  <c r="M162" s="1"/>
  <c r="G162"/>
</calcChain>
</file>

<file path=xl/sharedStrings.xml><?xml version="1.0" encoding="utf-8"?>
<sst xmlns="http://schemas.openxmlformats.org/spreadsheetml/2006/main" count="331" uniqueCount="312">
  <si>
    <t>Приложение 2</t>
  </si>
  <si>
    <t>к решению Земского Собрания</t>
  </si>
  <si>
    <t>к решению Думы Гайнского муниципального округа</t>
  </si>
  <si>
    <t xml:space="preserve">от                  № </t>
  </si>
  <si>
    <t xml:space="preserve">                                                   Доходы районного бюджета на 2012 год                                                                         </t>
  </si>
  <si>
    <t>Доходы  бюджета Гайнского муниципального округа на 2021-2022 годы</t>
  </si>
  <si>
    <t>Код</t>
  </si>
  <si>
    <t>Наименование кода поступлений в бюджет, группы, подгруппы, статьи, кода экономической классификации доходов</t>
  </si>
  <si>
    <t>Сумма, рублей</t>
  </si>
  <si>
    <t>Изменения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</si>
  <si>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</si>
  <si>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</si>
  <si>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</si>
  <si>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</si>
  <si>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</si>
  <si>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</si>
  <si>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</si>
  <si>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</si>
  <si>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</si>
  <si>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</si>
  <si>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</si>
  <si>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</si>
  <si>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</si>
  <si>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</si>
  <si>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</si>
  <si>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</si>
  <si>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</si>
  <si>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</si>
  <si>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</si>
  <si>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</si>
  <si>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</si>
  <si>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</si>
  <si>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</si>
  <si>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</si>
  <si>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</si>
  <si>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</si>
  <si>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</si>
  <si>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</si>
  <si>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</si>
  <si>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</si>
  <si>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</si>
  <si>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</si>
  <si>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</si>
  <si>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</si>
  <si>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</si>
  <si>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( муниципальных)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</si>
  <si>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</si>
  <si>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</si>
  <si>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</si>
  <si>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</si>
  <si>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</si>
  <si>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(муниципальных)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</si>
  <si>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</si>
  <si>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</si>
  <si>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</si>
  <si>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</si>
  <si>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</si>
  <si>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</si>
  <si>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</si>
  <si>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</si>
  <si>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</si>
  <si>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</si>
  <si>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</si>
  <si>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(муниципальных) округов</t>
  </si>
  <si>
    <t>106 06040 00 0000 110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</si>
  <si>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</si>
  <si>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</si>
  <si>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(муниципальных)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</si>
  <si>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</si>
  <si>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</si>
  <si>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</si>
  <si>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</si>
  <si>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</si>
  <si>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</si>
  <si>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</si>
  <si>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</si>
  <si>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</si>
  <si>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</si>
  <si>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</si>
  <si>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</si>
  <si>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</si>
  <si>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</si>
  <si>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</si>
  <si>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</si>
  <si>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</si>
  <si>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</si>
  <si>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</si>
  <si>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</si>
  <si>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</si>
  <si>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</si>
  <si>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</si>
  <si>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</si>
  <si>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</si>
  <si>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</si>
  <si>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</si>
  <si>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</si>
  <si>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</si>
  <si>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</si>
  <si>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</si>
  <si>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</si>
  <si>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</si>
  <si>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(муниципальных)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</si>
  <si>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</si>
  <si>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</si>
  <si>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</si>
  <si>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 органов управления городских (муниципальных) округов 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</si>
  <si>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</si>
  <si>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</si>
  <si>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</si>
  <si>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(муниципальных)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</si>
  <si>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</si>
  <si>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</si>
  <si>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</si>
  <si>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</si>
  <si>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</si>
  <si>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(муниципальными) округами</t>
  </si>
  <si>
    <t>1 11 09044 04 0000 120</t>
  </si>
  <si>
    <t>Прочие поступления от использования имущества, находящегося в собственности городских (муниципальных)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</si>
  <si>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</si>
  <si>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</si>
  <si>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</si>
  <si>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</si>
  <si>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</si>
  <si>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</si>
  <si>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</si>
  <si>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</si>
  <si>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</si>
  <si>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</si>
  <si>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 лата за выбросы загрязняющих веществ в водные объекты</t>
  </si>
  <si>
    <t>1 12 01041 01 0000 120</t>
  </si>
  <si>
    <t>Плата за размещение отходов производства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</si>
  <si>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</si>
  <si>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</si>
  <si>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</si>
  <si>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</si>
  <si>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</si>
  <si>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</si>
  <si>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</si>
  <si>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</si>
  <si>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</si>
  <si>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(муниципальных)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</si>
  <si>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</si>
  <si>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</si>
  <si>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</si>
  <si>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</si>
  <si>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</si>
  <si>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городских (муниципальных) округов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</si>
  <si>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</si>
  <si>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</si>
  <si>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</si>
  <si>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городских( муниципальных)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</si>
  <si>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</si>
  <si>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</si>
  <si>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</si>
  <si>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</si>
  <si>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1 14 02043 04 0000 410</t>
  </si>
  <si>
    <t>Доходы от реализации иного имущества, находящегося в собственности городских ( муниципальных)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</si>
  <si>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</si>
  <si>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</si>
  <si>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</si>
  <si>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</si>
  <si>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</si>
  <si>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городских, муниципальных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</si>
  <si>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</si>
  <si>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</si>
  <si>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</si>
  <si>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</si>
  <si>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</si>
  <si>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</si>
  <si>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</si>
  <si>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</si>
  <si>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</si>
  <si>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</si>
  <si>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</si>
  <si>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</si>
  <si>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</si>
  <si>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</si>
  <si>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</si>
  <si>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</si>
  <si>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</si>
  <si>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</si>
  <si>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</si>
  <si>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</si>
  <si>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</si>
  <si>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</si>
  <si>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</si>
  <si>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</si>
  <si>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</si>
  <si>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</si>
  <si>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</si>
  <si>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</si>
  <si>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1 16 43000 01 0000 140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</si>
  <si>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</si>
  <si>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</si>
  <si>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</si>
  <si>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обязательсв перед государственным (муниципальным0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</si>
  <si>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</si>
  <si>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(муниципального) округа</t>
  </si>
  <si>
    <t>1 17 00000 00 0000 000</t>
  </si>
  <si>
    <t>ПРОЧИЕ НЕНАЛОГОВЫЕ ДОХОДЫ.</t>
  </si>
  <si>
    <t>1 17 01050 05 0000 180</t>
  </si>
  <si>
    <t>Невыясненные поступления,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</si>
  <si>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</si>
  <si>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</si>
  <si>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</si>
  <si>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</si>
  <si>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</si>
  <si>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</si>
  <si>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</si>
  <si>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</si>
  <si>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</si>
  <si>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</si>
  <si>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</si>
  <si>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</si>
  <si>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</si>
  <si>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</si>
  <si>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</si>
  <si>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</si>
  <si>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2  02 10000 00 0000  150</t>
  </si>
  <si>
    <t>Дотации бюджетам бюджетной системы Российской Федерации</t>
  </si>
  <si>
    <t>2 02 15001 04 0000 150</t>
  </si>
  <si>
    <t>Дотации бюджетам городских (муниципальных) округов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</si>
  <si>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</si>
  <si>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</si>
  <si>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2 02 19999 04 0000 150</t>
  </si>
  <si>
    <t>Прочие дотации бюджетам городских (муниципальных) округов</t>
  </si>
  <si>
    <t>2 02 20000 00 0000 150</t>
  </si>
  <si>
    <t>Субсидии бюджетам бюджетной системы Российской Федерации (межбюджетные субсидии)</t>
  </si>
  <si>
    <t>2 02 25497 04 0000 150</t>
  </si>
  <si>
    <t xml:space="preserve">Субсидии бюджетам муниципальных районов на реализацию мероприятий по обеспечению жильем молодых семей </t>
  </si>
  <si>
    <t>2 02 25576 04 0000 150</t>
  </si>
  <si>
    <t>Субсидии бюджетам городских округов на обеспечение комплексного развития сельских территорий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</si>
  <si>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</si>
  <si>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</si>
  <si>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2 02 25497 05 0000 150</t>
  </si>
  <si>
    <t xml:space="preserve"> 2 02 25519 05 0000 150</t>
  </si>
  <si>
    <t>Субсидия бюджетам муниципальных районов на поддержку отрасли культуры</t>
  </si>
  <si>
    <t>2 02 29999 00 0000 150</t>
  </si>
  <si>
    <t xml:space="preserve">Прочие субсидии </t>
  </si>
  <si>
    <t>2 02 29999 04 0000 150</t>
  </si>
  <si>
    <t>Прочие субсидии бюджетам городских (муниципальных) округов</t>
  </si>
  <si>
    <t>2 02 30000 00 0000 150</t>
  </si>
  <si>
    <t xml:space="preserve">Субвенции бюджетам бюджетной системы Российской Федерации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</si>
  <si>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</si>
  <si>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</si>
  <si>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</si>
  <si>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</si>
  <si>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2 02 30007 05 0000 151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</si>
  <si>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</si>
  <si>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</si>
  <si>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</si>
  <si>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</si>
  <si>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</si>
  <si>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2 02 30024 04 0000 150</t>
  </si>
  <si>
    <t>Субвенции бюджетам городских (муниципальных) округов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</si>
  <si>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</si>
  <si>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</si>
  <si>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</si>
  <si>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</si>
  <si>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2 02 03033 05 0000 151</t>
  </si>
  <si>
    <t>Субвенции бюджетам муниципальных районов на оздоровление детей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</si>
  <si>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</si>
  <si>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</si>
  <si>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</si>
  <si>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</si>
  <si>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</si>
  <si>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</si>
  <si>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</si>
  <si>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</si>
  <si>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</si>
  <si>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</si>
  <si>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</si>
  <si>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</si>
  <si>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2 02 35082 04 0000 150</t>
  </si>
  <si>
    <t>Субвенции бюджетам городских (муниципальных)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</si>
  <si>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</si>
  <si>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(муниципальных) округов на осуществление полномочий по составлению (изменению) списков кандидатов в присяжные заседатели федералных судов общей юрисдикции в Российской Федерации</t>
  </si>
  <si>
    <t>2 02 35543 04 0000 150</t>
  </si>
  <si>
    <t>Субвенции бюджетам городских (муниципальных) округов на содействие достижению целевых показателей региональных программ развития агропромышленного комплекса</t>
  </si>
  <si>
    <t>2 02 35930 04 0000 150</t>
  </si>
  <si>
    <t>Субвенции бюджетам городских (муниципальных) округов на государственную регистрацию актов гражданского состояния</t>
  </si>
  <si>
    <t>2 02 39999 00 0000 150</t>
  </si>
  <si>
    <t>Прочие субвенции</t>
  </si>
  <si>
    <t>2 02 39999 04 0000 150</t>
  </si>
  <si>
    <t>Прочие субвенции бюджетам городских (муниципальных) округов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</si>
  <si>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</si>
  <si>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</si>
  <si>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</si>
  <si>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</si>
  <si>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</si>
  <si>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</si>
  <si>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</si>
  <si>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</si>
  <si>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2 02 49999 00 0000 150</t>
  </si>
  <si>
    <t xml:space="preserve">Прочие межбюджетные трансферты, передаваемые </t>
  </si>
  <si>
    <t>2 02 49999 04 0000 150</t>
  </si>
  <si>
    <t>Прочие межбюджетные трансферты, передаваемые бюджетам городских (муниципальных) округов</t>
  </si>
  <si>
    <t>2 07 00000 00 0000 000</t>
  </si>
  <si>
    <t>Прочие безвозмездные поступления</t>
  </si>
  <si>
    <t>2 07 05000 05 0000 150</t>
  </si>
  <si>
    <t>Прочие безвозмездные 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</si>
  <si>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</si>
  <si>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</si>
  <si>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</si>
  <si>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Прочие безвозмездные поступления в бюдеты муниципальных районов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</si>
  <si>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</si>
  <si>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</si>
  <si>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</si>
  <si>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</si>
  <si>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Собственные доходы. </t>
  </si>
  <si>
    <t>Всего доходов</t>
  </si>
  <si>
    <t>13.07.2020 № 88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</si>
</sst>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/>
    <xf numFmtId="4" fontId="0" fillId="0" borderId="0" xfId="0" applyNumberFormat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1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4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164" fontId="0" fillId="0" borderId="0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4" fontId="0" fillId="0" borderId="0" xfId="0" applyNumberForma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4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704520</xdr:colOff>
      <xdr:row>25</xdr:row>
      <xdr:rowOff>27720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0"/>
          <a:ext cx="8057520" cy="9856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57150</xdr:colOff>
      <xdr:row>23</xdr:row>
      <xdr:rowOff>28575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4"/>
  <sheetViews>
    <sheetView tabSelected="1" workbookViewId="0">
      <selection activeCell="Q12" sqref="Q12"/>
    </sheetView>
  </sheetViews>
  <sheetFormatPr defaultRowHeight="12.75"/>
  <cols>
    <col min="1" max="1" width="4.85546875" style="1"/>
    <col min="2" max="2" width="19.85546875" style="1"/>
    <col min="3" max="3" width="48.42578125" style="1"/>
    <col min="4" max="5" width="0" style="1" hidden="1"/>
    <col min="6" max="6" width="0" style="2" hidden="1"/>
    <col min="7" max="9" width="0" style="1" hidden="1"/>
    <col min="10" max="10" width="0" style="3" hidden="1"/>
    <col min="11" max="11" width="0" style="4" hidden="1"/>
    <col min="12" max="12" width="0" style="3" hidden="1"/>
    <col min="13" max="14" width="0" style="1" hidden="1"/>
    <col min="15" max="16" width="15.5703125" style="1"/>
    <col min="17" max="17" width="13.7109375" style="1"/>
    <col min="18" max="18" width="15.5703125" style="1"/>
    <col min="19" max="19" width="8.42578125" style="1"/>
    <col min="20" max="20" width="15.5703125" style="1"/>
    <col min="21" max="21" width="13.42578125" style="1"/>
    <col min="22" max="1025" width="8.42578125" style="1"/>
  </cols>
  <sheetData>
    <row r="1" spans="1:21">
      <c r="A1"/>
      <c r="B1"/>
      <c r="C1" s="5"/>
      <c r="D1" s="5"/>
      <c r="E1" s="67"/>
      <c r="F1" s="67"/>
      <c r="G1" s="5" t="s">
        <v>0</v>
      </c>
      <c r="H1" s="6"/>
      <c r="I1" s="1" t="s">
        <v>0</v>
      </c>
      <c r="J1"/>
      <c r="K1"/>
      <c r="L1" s="7"/>
      <c r="M1" s="70" t="s">
        <v>0</v>
      </c>
      <c r="N1" s="70"/>
      <c r="O1" s="70"/>
      <c r="P1" s="70"/>
      <c r="Q1"/>
      <c r="R1"/>
      <c r="S1"/>
      <c r="T1"/>
      <c r="U1"/>
    </row>
    <row r="2" spans="1:21" ht="30.75" customHeight="1">
      <c r="A2"/>
      <c r="B2"/>
      <c r="C2" s="71"/>
      <c r="D2" s="71"/>
      <c r="E2" s="71"/>
      <c r="F2" s="71"/>
      <c r="G2" s="72" t="s">
        <v>1</v>
      </c>
      <c r="H2" s="72"/>
      <c r="I2" s="72"/>
      <c r="J2"/>
      <c r="K2"/>
      <c r="L2" s="71" t="s">
        <v>2</v>
      </c>
      <c r="M2" s="71"/>
      <c r="N2" s="71"/>
      <c r="O2" s="71"/>
      <c r="P2" s="71"/>
      <c r="Q2"/>
      <c r="R2"/>
      <c r="S2"/>
      <c r="T2"/>
      <c r="U2"/>
    </row>
    <row r="3" spans="1:21" ht="13.5" customHeight="1">
      <c r="A3"/>
      <c r="B3"/>
      <c r="C3" s="5"/>
      <c r="D3" s="5"/>
      <c r="E3" s="67"/>
      <c r="F3" s="67"/>
      <c r="G3" s="5" t="s">
        <v>3</v>
      </c>
      <c r="H3" s="6"/>
      <c r="I3" s="1" t="s">
        <v>3</v>
      </c>
      <c r="J3"/>
      <c r="K3"/>
      <c r="L3" s="7"/>
      <c r="M3" s="8"/>
      <c r="N3" s="8"/>
      <c r="O3" s="73" t="s">
        <v>311</v>
      </c>
      <c r="P3" s="73"/>
      <c r="Q3"/>
      <c r="R3"/>
      <c r="S3"/>
      <c r="T3"/>
      <c r="U3"/>
    </row>
    <row r="4" spans="1:21" ht="27.75" customHeight="1">
      <c r="A4" s="9" t="s">
        <v>4</v>
      </c>
      <c r="B4" s="68" t="s">
        <v>5</v>
      </c>
      <c r="C4" s="68"/>
      <c r="D4" s="9"/>
      <c r="E4" s="6"/>
      <c r="F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6.75" hidden="1" customHeight="1">
      <c r="A5"/>
      <c r="B5"/>
      <c r="C5"/>
      <c r="D5" s="11"/>
      <c r="E5" s="6"/>
      <c r="F5" s="1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38.25" customHeight="1">
      <c r="A6" s="69" t="s">
        <v>6</v>
      </c>
      <c r="B6" s="69"/>
      <c r="C6" s="13" t="s">
        <v>7</v>
      </c>
      <c r="D6" s="12" t="s">
        <v>8</v>
      </c>
      <c r="E6" s="14" t="s">
        <v>9</v>
      </c>
      <c r="F6" s="15" t="s">
        <v>9</v>
      </c>
      <c r="G6" s="12" t="s">
        <v>8</v>
      </c>
      <c r="H6" s="14"/>
      <c r="I6" s="16"/>
      <c r="J6" s="17" t="s">
        <v>9</v>
      </c>
      <c r="K6" s="18" t="s">
        <v>8</v>
      </c>
      <c r="L6" s="15" t="s">
        <v>9</v>
      </c>
      <c r="M6" s="13">
        <v>2021</v>
      </c>
      <c r="N6" s="13" t="s">
        <v>9</v>
      </c>
      <c r="O6" s="13">
        <v>2021</v>
      </c>
      <c r="P6" s="19">
        <v>2022</v>
      </c>
      <c r="Q6"/>
      <c r="R6"/>
      <c r="S6"/>
      <c r="T6"/>
      <c r="U6"/>
    </row>
    <row r="7" spans="1:21" ht="14.25" customHeight="1">
      <c r="A7" s="12"/>
      <c r="B7" s="12" t="s">
        <v>10</v>
      </c>
      <c r="C7" s="20" t="s">
        <v>11</v>
      </c>
      <c r="D7" s="21" t="e">
        <f t="shared" ref="D7:K7" si="0">D8+D15+D21+D27+D38+D42+D49+D63+D70+D79+D87</f>
        <v>#REF!</v>
      </c>
      <c r="E7" s="21" t="e">
        <f t="shared" si="0"/>
        <v>#REF!</v>
      </c>
      <c r="F7" s="21" t="e">
        <f t="shared" si="0"/>
        <v>#REF!</v>
      </c>
      <c r="G7" s="21" t="e">
        <f t="shared" si="0"/>
        <v>#REF!</v>
      </c>
      <c r="H7" s="21" t="e">
        <f t="shared" si="0"/>
        <v>#REF!</v>
      </c>
      <c r="I7" s="21" t="e">
        <f t="shared" si="0"/>
        <v>#REF!</v>
      </c>
      <c r="J7" s="22" t="e">
        <f t="shared" si="0"/>
        <v>#REF!</v>
      </c>
      <c r="K7" s="23" t="e">
        <f t="shared" si="0"/>
        <v>#REF!</v>
      </c>
      <c r="L7" s="24"/>
      <c r="M7" s="25">
        <f>M8+M15+M21+M27+M38+M49+M63+M70+M79+M87</f>
        <v>76451400</v>
      </c>
      <c r="N7" s="25"/>
      <c r="O7" s="25">
        <f>O8+O15+O21+O27+O38+O49+O63+O70+O79+O87</f>
        <v>76451400</v>
      </c>
      <c r="P7" s="25">
        <f>P8+P15+P21+P27+P38+P49+P63+P70+P79+P87</f>
        <v>78810600</v>
      </c>
      <c r="Q7"/>
      <c r="R7"/>
      <c r="S7"/>
      <c r="T7"/>
      <c r="U7"/>
    </row>
    <row r="8" spans="1:21" ht="12.75" customHeight="1">
      <c r="A8" s="12">
        <v>182</v>
      </c>
      <c r="B8" s="12" t="s">
        <v>12</v>
      </c>
      <c r="C8" s="20" t="s">
        <v>13</v>
      </c>
      <c r="D8" s="21">
        <f t="shared" ref="D8:K8" si="1">D9</f>
        <v>24341000</v>
      </c>
      <c r="E8" s="21">
        <f t="shared" si="1"/>
        <v>-5000</v>
      </c>
      <c r="F8" s="21">
        <f t="shared" si="1"/>
        <v>0</v>
      </c>
      <c r="G8" s="21">
        <f t="shared" si="1"/>
        <v>24341000</v>
      </c>
      <c r="H8" s="21">
        <f t="shared" si="1"/>
        <v>0</v>
      </c>
      <c r="I8" s="21">
        <f t="shared" si="1"/>
        <v>0</v>
      </c>
      <c r="J8" s="22">
        <f t="shared" si="1"/>
        <v>0</v>
      </c>
      <c r="K8" s="23">
        <f t="shared" si="1"/>
        <v>24341000</v>
      </c>
      <c r="L8" s="24"/>
      <c r="M8" s="25">
        <f>M9</f>
        <v>34500000</v>
      </c>
      <c r="N8" s="25"/>
      <c r="O8" s="25">
        <f>O9</f>
        <v>34500000</v>
      </c>
      <c r="P8" s="25">
        <f>P9</f>
        <v>36000000</v>
      </c>
      <c r="Q8"/>
      <c r="R8"/>
      <c r="S8"/>
      <c r="T8"/>
      <c r="U8"/>
    </row>
    <row r="9" spans="1:21" ht="14.25" customHeight="1">
      <c r="A9" s="26">
        <v>182</v>
      </c>
      <c r="B9" s="26" t="s">
        <v>14</v>
      </c>
      <c r="C9" s="27" t="s">
        <v>15</v>
      </c>
      <c r="D9" s="28">
        <f t="shared" ref="D9:K9" si="2">D11+D12+D13+D14</f>
        <v>24341000</v>
      </c>
      <c r="E9" s="28">
        <f t="shared" si="2"/>
        <v>-5000</v>
      </c>
      <c r="F9" s="28">
        <f t="shared" si="2"/>
        <v>0</v>
      </c>
      <c r="G9" s="28">
        <f t="shared" si="2"/>
        <v>24341000</v>
      </c>
      <c r="H9" s="28">
        <f t="shared" si="2"/>
        <v>0</v>
      </c>
      <c r="I9" s="28">
        <f t="shared" si="2"/>
        <v>0</v>
      </c>
      <c r="J9" s="29">
        <f t="shared" si="2"/>
        <v>0</v>
      </c>
      <c r="K9" s="30">
        <f t="shared" si="2"/>
        <v>24341000</v>
      </c>
      <c r="L9" s="24"/>
      <c r="M9" s="31">
        <f>M11+M12+M13+M14</f>
        <v>34500000</v>
      </c>
      <c r="N9" s="31"/>
      <c r="O9" s="31">
        <f>O11+O12+O13+O14</f>
        <v>34500000</v>
      </c>
      <c r="P9" s="31">
        <f>P11+P12+P13+P14</f>
        <v>36000000</v>
      </c>
      <c r="Q9"/>
      <c r="R9"/>
      <c r="S9"/>
      <c r="T9"/>
      <c r="U9"/>
    </row>
    <row r="10" spans="1:21" ht="0.75" hidden="1" customHeight="1">
      <c r="A10" s="26">
        <v>182</v>
      </c>
      <c r="B10" s="26" t="s">
        <v>16</v>
      </c>
      <c r="C10" s="27" t="s">
        <v>17</v>
      </c>
      <c r="D10" s="28"/>
      <c r="E10" s="32"/>
      <c r="F10" s="24"/>
      <c r="G10" s="31">
        <f>D10+F10</f>
        <v>0</v>
      </c>
      <c r="H10" s="24"/>
      <c r="I10" s="31"/>
      <c r="J10" s="33"/>
      <c r="K10" s="34"/>
      <c r="L10" s="24"/>
      <c r="M10" s="31">
        <f>I10+J10</f>
        <v>0</v>
      </c>
      <c r="N10" s="31"/>
      <c r="O10" s="31">
        <f>K10+L10</f>
        <v>0</v>
      </c>
      <c r="P10" s="35"/>
      <c r="Q10"/>
      <c r="R10"/>
      <c r="S10"/>
      <c r="T10"/>
      <c r="U10"/>
    </row>
    <row r="11" spans="1:21" ht="57.75" customHeight="1">
      <c r="A11" s="26">
        <v>182</v>
      </c>
      <c r="B11" s="26" t="s">
        <v>16</v>
      </c>
      <c r="C11" s="27" t="s">
        <v>18</v>
      </c>
      <c r="D11" s="28">
        <v>24200000</v>
      </c>
      <c r="E11" s="32"/>
      <c r="F11" s="24"/>
      <c r="G11" s="31">
        <f>D11+F11</f>
        <v>24200000</v>
      </c>
      <c r="H11" s="24"/>
      <c r="I11" s="31"/>
      <c r="J11" s="33"/>
      <c r="K11" s="36">
        <f>D11+J11</f>
        <v>24200000</v>
      </c>
      <c r="L11" s="24"/>
      <c r="M11" s="31">
        <v>34175000</v>
      </c>
      <c r="N11" s="31"/>
      <c r="O11" s="31">
        <v>34175000</v>
      </c>
      <c r="P11" s="31">
        <v>35660000</v>
      </c>
      <c r="Q11"/>
      <c r="R11"/>
      <c r="S11"/>
      <c r="T11"/>
      <c r="U11"/>
    </row>
    <row r="12" spans="1:21" ht="83.25" customHeight="1">
      <c r="A12" s="26">
        <v>182</v>
      </c>
      <c r="B12" s="26" t="s">
        <v>19</v>
      </c>
      <c r="C12" s="27" t="s">
        <v>20</v>
      </c>
      <c r="D12" s="28">
        <v>36000</v>
      </c>
      <c r="E12" s="37">
        <v>-5000</v>
      </c>
      <c r="F12" s="24"/>
      <c r="G12" s="31">
        <f>D12+F12</f>
        <v>36000</v>
      </c>
      <c r="H12" s="24"/>
      <c r="I12" s="31"/>
      <c r="J12" s="33"/>
      <c r="K12" s="36">
        <f>D12+J12</f>
        <v>36000</v>
      </c>
      <c r="L12" s="24"/>
      <c r="M12" s="31">
        <v>110000</v>
      </c>
      <c r="N12" s="31"/>
      <c r="O12" s="31">
        <v>110000</v>
      </c>
      <c r="P12" s="31">
        <v>115000</v>
      </c>
      <c r="Q12"/>
      <c r="R12"/>
      <c r="S12"/>
      <c r="T12"/>
      <c r="U12"/>
    </row>
    <row r="13" spans="1:21" ht="39" customHeight="1">
      <c r="A13" s="26">
        <v>182</v>
      </c>
      <c r="B13" s="26" t="s">
        <v>21</v>
      </c>
      <c r="C13" s="27" t="s">
        <v>22</v>
      </c>
      <c r="D13" s="28">
        <v>100000</v>
      </c>
      <c r="E13" s="37"/>
      <c r="F13" s="24"/>
      <c r="G13" s="31">
        <f>D13+F13</f>
        <v>100000</v>
      </c>
      <c r="H13" s="24"/>
      <c r="I13" s="31"/>
      <c r="J13" s="33"/>
      <c r="K13" s="36">
        <f>D13+J13</f>
        <v>100000</v>
      </c>
      <c r="L13" s="24"/>
      <c r="M13" s="31">
        <v>170000</v>
      </c>
      <c r="N13" s="31"/>
      <c r="O13" s="31">
        <v>170000</v>
      </c>
      <c r="P13" s="31">
        <v>175000</v>
      </c>
      <c r="Q13"/>
      <c r="R13"/>
      <c r="S13"/>
      <c r="T13"/>
      <c r="U13"/>
    </row>
    <row r="14" spans="1:21" ht="70.5" customHeight="1">
      <c r="A14" s="26">
        <v>182</v>
      </c>
      <c r="B14" s="26" t="s">
        <v>23</v>
      </c>
      <c r="C14" s="27" t="s">
        <v>24</v>
      </c>
      <c r="D14" s="28">
        <v>5000</v>
      </c>
      <c r="E14" s="37"/>
      <c r="F14" s="24"/>
      <c r="G14" s="31">
        <f>D14+F14</f>
        <v>5000</v>
      </c>
      <c r="H14" s="24"/>
      <c r="I14" s="31"/>
      <c r="J14" s="33"/>
      <c r="K14" s="36">
        <f>D14+J14</f>
        <v>5000</v>
      </c>
      <c r="L14" s="24"/>
      <c r="M14" s="31">
        <v>45000</v>
      </c>
      <c r="N14" s="31"/>
      <c r="O14" s="31">
        <v>45000</v>
      </c>
      <c r="P14" s="31">
        <v>50000</v>
      </c>
      <c r="Q14"/>
      <c r="R14"/>
      <c r="S14"/>
      <c r="T14"/>
      <c r="U14"/>
    </row>
    <row r="15" spans="1:21" ht="36.75" customHeight="1">
      <c r="A15" s="26">
        <v>100</v>
      </c>
      <c r="B15" s="12" t="s">
        <v>25</v>
      </c>
      <c r="C15" s="38" t="s">
        <v>26</v>
      </c>
      <c r="D15" s="21">
        <f t="shared" ref="D15:K15" si="3">D16</f>
        <v>8750000</v>
      </c>
      <c r="E15" s="21">
        <f t="shared" si="3"/>
        <v>5000</v>
      </c>
      <c r="F15" s="21">
        <f t="shared" si="3"/>
        <v>0</v>
      </c>
      <c r="G15" s="21">
        <f t="shared" si="3"/>
        <v>8750000</v>
      </c>
      <c r="H15" s="21">
        <f t="shared" si="3"/>
        <v>0</v>
      </c>
      <c r="I15" s="21">
        <f t="shared" si="3"/>
        <v>0</v>
      </c>
      <c r="J15" s="22">
        <f t="shared" si="3"/>
        <v>0</v>
      </c>
      <c r="K15" s="23">
        <f t="shared" si="3"/>
        <v>8750000</v>
      </c>
      <c r="L15" s="24"/>
      <c r="M15" s="25">
        <f>M16</f>
        <v>15696300</v>
      </c>
      <c r="N15" s="25"/>
      <c r="O15" s="25">
        <f>O16</f>
        <v>15696300</v>
      </c>
      <c r="P15" s="25">
        <f>P16</f>
        <v>16311500</v>
      </c>
      <c r="Q15"/>
      <c r="R15"/>
      <c r="S15"/>
      <c r="T15"/>
      <c r="U15"/>
    </row>
    <row r="16" spans="1:21" ht="27" customHeight="1">
      <c r="A16" s="26">
        <v>100</v>
      </c>
      <c r="B16" s="12" t="s">
        <v>27</v>
      </c>
      <c r="C16" s="38" t="s">
        <v>28</v>
      </c>
      <c r="D16" s="21">
        <f t="shared" ref="D16:K16" si="4">D17+D18+D19+D20</f>
        <v>8750000</v>
      </c>
      <c r="E16" s="21">
        <f t="shared" si="4"/>
        <v>5000</v>
      </c>
      <c r="F16" s="21">
        <f t="shared" si="4"/>
        <v>0</v>
      </c>
      <c r="G16" s="21">
        <f t="shared" si="4"/>
        <v>8750000</v>
      </c>
      <c r="H16" s="21">
        <f t="shared" si="4"/>
        <v>0</v>
      </c>
      <c r="I16" s="21">
        <f t="shared" si="4"/>
        <v>0</v>
      </c>
      <c r="J16" s="22">
        <f t="shared" si="4"/>
        <v>0</v>
      </c>
      <c r="K16" s="23">
        <f t="shared" si="4"/>
        <v>8750000</v>
      </c>
      <c r="L16" s="24"/>
      <c r="M16" s="25">
        <f>M17+M18+M19+M20</f>
        <v>15696300</v>
      </c>
      <c r="N16" s="25"/>
      <c r="O16" s="25">
        <f>O17+O18+O19+O20</f>
        <v>15696300</v>
      </c>
      <c r="P16" s="25">
        <f>P17+P18+P19+P20</f>
        <v>16311500</v>
      </c>
      <c r="Q16"/>
      <c r="R16"/>
      <c r="S16"/>
      <c r="T16"/>
      <c r="U16"/>
    </row>
    <row r="17" spans="1:21" ht="51" customHeight="1">
      <c r="A17" s="26">
        <v>100</v>
      </c>
      <c r="B17" s="26" t="s">
        <v>29</v>
      </c>
      <c r="C17" s="27" t="s">
        <v>30</v>
      </c>
      <c r="D17" s="28">
        <v>3200000</v>
      </c>
      <c r="E17" s="32"/>
      <c r="F17" s="24"/>
      <c r="G17" s="31">
        <f>D17+F17</f>
        <v>3200000</v>
      </c>
      <c r="H17" s="24"/>
      <c r="I17" s="31"/>
      <c r="J17" s="33"/>
      <c r="K17" s="36">
        <f>D17+J17</f>
        <v>3200000</v>
      </c>
      <c r="L17" s="24"/>
      <c r="M17" s="31">
        <v>6610100</v>
      </c>
      <c r="N17" s="31"/>
      <c r="O17" s="31">
        <v>6610100</v>
      </c>
      <c r="P17" s="31">
        <v>6868800</v>
      </c>
      <c r="Q17"/>
      <c r="R17"/>
      <c r="S17"/>
      <c r="T17"/>
      <c r="U17"/>
    </row>
    <row r="18" spans="1:21" ht="63" customHeight="1">
      <c r="A18" s="26">
        <v>100</v>
      </c>
      <c r="B18" s="26" t="s">
        <v>31</v>
      </c>
      <c r="C18" s="27" t="s">
        <v>32</v>
      </c>
      <c r="D18" s="28">
        <v>30000</v>
      </c>
      <c r="E18" s="37">
        <v>5000</v>
      </c>
      <c r="F18" s="24"/>
      <c r="G18" s="31">
        <f>D18+F18</f>
        <v>30000</v>
      </c>
      <c r="H18" s="24"/>
      <c r="I18" s="31"/>
      <c r="J18" s="33"/>
      <c r="K18" s="36">
        <f>D18+J18</f>
        <v>30000</v>
      </c>
      <c r="L18" s="24"/>
      <c r="M18" s="31">
        <v>38800</v>
      </c>
      <c r="N18" s="31"/>
      <c r="O18" s="31">
        <v>38800</v>
      </c>
      <c r="P18" s="31">
        <v>40300</v>
      </c>
      <c r="Q18"/>
      <c r="R18"/>
      <c r="S18"/>
      <c r="T18"/>
      <c r="U18"/>
    </row>
    <row r="19" spans="1:21" ht="49.5" customHeight="1">
      <c r="A19" s="26">
        <v>100</v>
      </c>
      <c r="B19" s="26" t="s">
        <v>33</v>
      </c>
      <c r="C19" s="27" t="s">
        <v>34</v>
      </c>
      <c r="D19" s="28">
        <v>5520000</v>
      </c>
      <c r="E19" s="37"/>
      <c r="F19" s="24"/>
      <c r="G19" s="31">
        <f>D19+F19</f>
        <v>5520000</v>
      </c>
      <c r="H19" s="24"/>
      <c r="I19" s="31"/>
      <c r="J19" s="33"/>
      <c r="K19" s="36">
        <f>D19+J19</f>
        <v>5520000</v>
      </c>
      <c r="L19" s="24"/>
      <c r="M19" s="31">
        <v>9047400</v>
      </c>
      <c r="N19" s="31"/>
      <c r="O19" s="31">
        <v>9047400</v>
      </c>
      <c r="P19" s="31">
        <v>9402400</v>
      </c>
      <c r="Q19"/>
      <c r="R19"/>
      <c r="S19"/>
      <c r="T19"/>
      <c r="U19"/>
    </row>
    <row r="20" spans="1:21" ht="58.5" customHeight="1">
      <c r="A20" s="26">
        <v>100</v>
      </c>
      <c r="B20" s="26" t="s">
        <v>35</v>
      </c>
      <c r="C20" s="27" t="s">
        <v>36</v>
      </c>
      <c r="D20" s="28">
        <v>0</v>
      </c>
      <c r="E20" s="37"/>
      <c r="F20" s="24"/>
      <c r="G20" s="31">
        <f>D20+F20</f>
        <v>0</v>
      </c>
      <c r="H20" s="24"/>
      <c r="I20" s="31">
        <f>D20+H20</f>
        <v>0</v>
      </c>
      <c r="J20" s="33"/>
      <c r="K20" s="36">
        <f>D20+J20</f>
        <v>0</v>
      </c>
      <c r="L20" s="24"/>
      <c r="M20" s="31">
        <f>I20+J20</f>
        <v>0</v>
      </c>
      <c r="N20" s="31"/>
      <c r="O20" s="31">
        <f>K20+L20</f>
        <v>0</v>
      </c>
      <c r="P20" s="31">
        <v>0</v>
      </c>
      <c r="Q20"/>
      <c r="R20"/>
      <c r="S20"/>
      <c r="T20"/>
      <c r="U20"/>
    </row>
    <row r="21" spans="1:21" ht="25.5">
      <c r="A21" s="12">
        <v>182</v>
      </c>
      <c r="B21" s="12" t="s">
        <v>37</v>
      </c>
      <c r="C21" s="20" t="s">
        <v>38</v>
      </c>
      <c r="D21" s="21">
        <f t="shared" ref="D21:K21" si="5">D22</f>
        <v>3200000</v>
      </c>
      <c r="E21" s="21">
        <f t="shared" si="5"/>
        <v>0</v>
      </c>
      <c r="F21" s="21">
        <f t="shared" si="5"/>
        <v>0</v>
      </c>
      <c r="G21" s="21">
        <f t="shared" si="5"/>
        <v>3200000</v>
      </c>
      <c r="H21" s="21">
        <f t="shared" si="5"/>
        <v>0</v>
      </c>
      <c r="I21" s="21">
        <f t="shared" si="5"/>
        <v>0</v>
      </c>
      <c r="J21" s="22">
        <f t="shared" si="5"/>
        <v>0</v>
      </c>
      <c r="K21" s="23">
        <f t="shared" si="5"/>
        <v>3200000</v>
      </c>
      <c r="L21" s="24"/>
      <c r="M21" s="25">
        <f>M22+M25+M26</f>
        <v>108000</v>
      </c>
      <c r="N21" s="25"/>
      <c r="O21" s="25">
        <f>O22+O25+O26</f>
        <v>108000</v>
      </c>
      <c r="P21" s="25">
        <f>P22+P25+P26</f>
        <v>158000</v>
      </c>
      <c r="Q21"/>
      <c r="R21"/>
      <c r="S21"/>
      <c r="T21"/>
      <c r="U21"/>
    </row>
    <row r="22" spans="1:21" ht="21.75" customHeight="1">
      <c r="A22" s="26">
        <v>182</v>
      </c>
      <c r="B22" s="26" t="s">
        <v>39</v>
      </c>
      <c r="C22" s="39" t="s">
        <v>40</v>
      </c>
      <c r="D22" s="28">
        <f t="shared" ref="D22:K22" si="6">D24</f>
        <v>3200000</v>
      </c>
      <c r="E22" s="28">
        <f t="shared" si="6"/>
        <v>0</v>
      </c>
      <c r="F22" s="28">
        <f t="shared" si="6"/>
        <v>0</v>
      </c>
      <c r="G22" s="28">
        <f t="shared" si="6"/>
        <v>3200000</v>
      </c>
      <c r="H22" s="28">
        <f t="shared" si="6"/>
        <v>0</v>
      </c>
      <c r="I22" s="28">
        <f t="shared" si="6"/>
        <v>0</v>
      </c>
      <c r="J22" s="29">
        <f t="shared" si="6"/>
        <v>0</v>
      </c>
      <c r="K22" s="30">
        <f t="shared" si="6"/>
        <v>3200000</v>
      </c>
      <c r="L22" s="24"/>
      <c r="M22" s="31">
        <f>M24</f>
        <v>0</v>
      </c>
      <c r="N22" s="31"/>
      <c r="O22" s="31">
        <f>O24</f>
        <v>0</v>
      </c>
      <c r="P22" s="31">
        <f>P24</f>
        <v>0</v>
      </c>
      <c r="Q22"/>
      <c r="R22"/>
      <c r="S22"/>
      <c r="T22"/>
      <c r="U22"/>
    </row>
    <row r="23" spans="1:21" ht="9.75" hidden="1" customHeight="1">
      <c r="A23" s="26"/>
      <c r="B23" s="26" t="s">
        <v>41</v>
      </c>
      <c r="C23" s="39" t="s">
        <v>42</v>
      </c>
      <c r="D23" s="28">
        <v>0</v>
      </c>
      <c r="E23" s="37">
        <v>1000</v>
      </c>
      <c r="F23" s="24"/>
      <c r="G23" s="31">
        <f>D23+F23</f>
        <v>0</v>
      </c>
      <c r="H23" s="24"/>
      <c r="I23" s="31">
        <f>G23+H23</f>
        <v>0</v>
      </c>
      <c r="J23" s="40"/>
      <c r="K23" s="34"/>
      <c r="L23" s="24"/>
      <c r="M23" s="31">
        <f>I23+J23</f>
        <v>0</v>
      </c>
      <c r="N23" s="31"/>
      <c r="O23" s="31">
        <f>K23+L23</f>
        <v>0</v>
      </c>
      <c r="P23" s="35"/>
      <c r="Q23"/>
      <c r="R23"/>
      <c r="S23"/>
      <c r="T23"/>
      <c r="U23"/>
    </row>
    <row r="24" spans="1:21" ht="19.5" customHeight="1">
      <c r="A24" s="26">
        <v>182</v>
      </c>
      <c r="B24" s="26" t="s">
        <v>43</v>
      </c>
      <c r="C24" s="39" t="s">
        <v>40</v>
      </c>
      <c r="D24" s="28">
        <v>3200000</v>
      </c>
      <c r="E24" s="37"/>
      <c r="F24" s="24"/>
      <c r="G24" s="31">
        <f>D24+F24</f>
        <v>3200000</v>
      </c>
      <c r="H24" s="24"/>
      <c r="I24" s="31"/>
      <c r="J24" s="33"/>
      <c r="K24" s="36">
        <f>D24+J24</f>
        <v>3200000</v>
      </c>
      <c r="L24" s="24"/>
      <c r="M24" s="31">
        <v>0</v>
      </c>
      <c r="N24" s="31"/>
      <c r="O24" s="31">
        <v>0</v>
      </c>
      <c r="P24" s="31">
        <v>0</v>
      </c>
      <c r="Q24"/>
      <c r="R24"/>
      <c r="S24"/>
      <c r="T24"/>
      <c r="U24"/>
    </row>
    <row r="25" spans="1:21" ht="19.5" customHeight="1">
      <c r="A25" s="26">
        <v>182</v>
      </c>
      <c r="B25" s="26" t="s">
        <v>41</v>
      </c>
      <c r="C25" s="39" t="s">
        <v>42</v>
      </c>
      <c r="D25" s="28"/>
      <c r="E25" s="37"/>
      <c r="F25" s="24"/>
      <c r="G25" s="31"/>
      <c r="H25" s="24"/>
      <c r="I25" s="31"/>
      <c r="J25" s="33"/>
      <c r="K25" s="36"/>
      <c r="L25" s="24"/>
      <c r="M25" s="31">
        <v>8000</v>
      </c>
      <c r="N25" s="31"/>
      <c r="O25" s="31">
        <v>8000</v>
      </c>
      <c r="P25" s="31">
        <v>8000</v>
      </c>
      <c r="Q25"/>
      <c r="R25"/>
      <c r="S25"/>
      <c r="T25"/>
      <c r="U25"/>
    </row>
    <row r="26" spans="1:21" ht="36.75" customHeight="1">
      <c r="A26" s="26">
        <v>182</v>
      </c>
      <c r="B26" s="26" t="s">
        <v>44</v>
      </c>
      <c r="C26" s="39" t="s">
        <v>45</v>
      </c>
      <c r="D26" s="28"/>
      <c r="E26" s="37"/>
      <c r="F26" s="24"/>
      <c r="G26" s="31"/>
      <c r="H26" s="24"/>
      <c r="I26" s="31"/>
      <c r="J26" s="33"/>
      <c r="K26" s="36"/>
      <c r="L26" s="24"/>
      <c r="M26" s="31">
        <v>100000</v>
      </c>
      <c r="N26" s="31"/>
      <c r="O26" s="31">
        <v>100000</v>
      </c>
      <c r="P26" s="31">
        <v>150000</v>
      </c>
      <c r="Q26"/>
      <c r="R26"/>
      <c r="S26"/>
      <c r="T26"/>
      <c r="U26"/>
    </row>
    <row r="27" spans="1:21" ht="15.75" customHeight="1">
      <c r="A27" s="12">
        <v>182</v>
      </c>
      <c r="B27" s="12" t="s">
        <v>46</v>
      </c>
      <c r="C27" s="20" t="s">
        <v>47</v>
      </c>
      <c r="D27" s="21">
        <f t="shared" ref="D27:K27" si="7">D30</f>
        <v>5278400</v>
      </c>
      <c r="E27" s="21">
        <f t="shared" si="7"/>
        <v>0</v>
      </c>
      <c r="F27" s="21">
        <f t="shared" si="7"/>
        <v>0</v>
      </c>
      <c r="G27" s="21">
        <f t="shared" si="7"/>
        <v>5278400</v>
      </c>
      <c r="H27" s="21">
        <f t="shared" si="7"/>
        <v>0</v>
      </c>
      <c r="I27" s="21">
        <f t="shared" si="7"/>
        <v>0</v>
      </c>
      <c r="J27" s="22">
        <f t="shared" si="7"/>
        <v>0</v>
      </c>
      <c r="K27" s="23">
        <f t="shared" si="7"/>
        <v>5278400</v>
      </c>
      <c r="L27" s="24"/>
      <c r="M27" s="25">
        <f>M28+M30+M33</f>
        <v>14644000</v>
      </c>
      <c r="N27" s="25"/>
      <c r="O27" s="25">
        <f>O28+O30+O33</f>
        <v>14644000</v>
      </c>
      <c r="P27" s="25">
        <f>P28+P30+P33</f>
        <v>14750000</v>
      </c>
      <c r="Q27"/>
      <c r="R27"/>
      <c r="S27"/>
      <c r="T27"/>
      <c r="U27"/>
    </row>
    <row r="28" spans="1:21" ht="15.75" customHeight="1">
      <c r="A28" s="26">
        <v>182</v>
      </c>
      <c r="B28" s="26" t="s">
        <v>48</v>
      </c>
      <c r="C28" s="39" t="s">
        <v>49</v>
      </c>
      <c r="D28" s="21"/>
      <c r="E28" s="21"/>
      <c r="F28" s="21"/>
      <c r="G28" s="21"/>
      <c r="H28" s="21"/>
      <c r="I28" s="21"/>
      <c r="J28" s="22"/>
      <c r="K28" s="23"/>
      <c r="L28" s="24"/>
      <c r="M28" s="25">
        <f>M29</f>
        <v>1300000</v>
      </c>
      <c r="N28" s="25"/>
      <c r="O28" s="25">
        <f>O29</f>
        <v>1300000</v>
      </c>
      <c r="P28" s="25">
        <f>P29</f>
        <v>1300000</v>
      </c>
      <c r="Q28"/>
      <c r="R28"/>
      <c r="S28"/>
      <c r="T28"/>
      <c r="U28"/>
    </row>
    <row r="29" spans="1:21" ht="48" customHeight="1">
      <c r="A29" s="26">
        <v>182</v>
      </c>
      <c r="B29" s="26" t="s">
        <v>50</v>
      </c>
      <c r="C29" s="39" t="s">
        <v>51</v>
      </c>
      <c r="D29" s="28"/>
      <c r="E29" s="37">
        <v>-196600</v>
      </c>
      <c r="F29" s="24"/>
      <c r="G29" s="31">
        <f>D29+F29</f>
        <v>0</v>
      </c>
      <c r="H29" s="24"/>
      <c r="I29" s="31"/>
      <c r="J29" s="33"/>
      <c r="K29" s="34"/>
      <c r="L29" s="24"/>
      <c r="M29" s="31">
        <v>1300000</v>
      </c>
      <c r="N29" s="31"/>
      <c r="O29" s="31">
        <v>1300000</v>
      </c>
      <c r="P29" s="31">
        <v>1300000</v>
      </c>
      <c r="Q29"/>
      <c r="R29"/>
      <c r="S29"/>
      <c r="T29"/>
      <c r="U29"/>
    </row>
    <row r="30" spans="1:21" ht="18" customHeight="1">
      <c r="A30" s="26">
        <v>182</v>
      </c>
      <c r="B30" s="26" t="s">
        <v>52</v>
      </c>
      <c r="C30" s="41" t="s">
        <v>53</v>
      </c>
      <c r="D30" s="28">
        <f t="shared" ref="D30:K30" si="8">D31+D32</f>
        <v>5278400</v>
      </c>
      <c r="E30" s="28">
        <f t="shared" si="8"/>
        <v>0</v>
      </c>
      <c r="F30" s="28">
        <f t="shared" si="8"/>
        <v>0</v>
      </c>
      <c r="G30" s="28">
        <f t="shared" si="8"/>
        <v>5278400</v>
      </c>
      <c r="H30" s="28">
        <f t="shared" si="8"/>
        <v>0</v>
      </c>
      <c r="I30" s="28">
        <f t="shared" si="8"/>
        <v>0</v>
      </c>
      <c r="J30" s="29">
        <f t="shared" si="8"/>
        <v>0</v>
      </c>
      <c r="K30" s="30">
        <f t="shared" si="8"/>
        <v>5278400</v>
      </c>
      <c r="L30" s="24"/>
      <c r="M30" s="42">
        <f>M31+M32</f>
        <v>10040000</v>
      </c>
      <c r="N30" s="42"/>
      <c r="O30" s="42">
        <f>O31+O32</f>
        <v>10040000</v>
      </c>
      <c r="P30" s="42">
        <f>P31+P32</f>
        <v>10130000</v>
      </c>
      <c r="Q30"/>
      <c r="R30"/>
      <c r="S30"/>
      <c r="T30"/>
      <c r="U30"/>
    </row>
    <row r="31" spans="1:21">
      <c r="A31" s="26">
        <v>182</v>
      </c>
      <c r="B31" s="26" t="s">
        <v>54</v>
      </c>
      <c r="C31" s="39" t="s">
        <v>55</v>
      </c>
      <c r="D31" s="28">
        <v>800000</v>
      </c>
      <c r="E31" s="37">
        <v>300000</v>
      </c>
      <c r="F31" s="24"/>
      <c r="G31" s="31">
        <f>D31+F31</f>
        <v>800000</v>
      </c>
      <c r="H31" s="24"/>
      <c r="I31" s="31"/>
      <c r="J31" s="33"/>
      <c r="K31" s="36">
        <f>D31+J31</f>
        <v>800000</v>
      </c>
      <c r="L31" s="24"/>
      <c r="M31" s="31">
        <v>1830000</v>
      </c>
      <c r="N31" s="31"/>
      <c r="O31" s="31">
        <v>1830000</v>
      </c>
      <c r="P31" s="31">
        <v>1840000</v>
      </c>
      <c r="Q31"/>
      <c r="R31"/>
      <c r="S31"/>
      <c r="T31"/>
      <c r="U31"/>
    </row>
    <row r="32" spans="1:21">
      <c r="A32" s="26">
        <v>182</v>
      </c>
      <c r="B32" s="26" t="s">
        <v>56</v>
      </c>
      <c r="C32" s="39" t="s">
        <v>57</v>
      </c>
      <c r="D32" s="28">
        <v>4478400</v>
      </c>
      <c r="E32" s="37">
        <v>-300000</v>
      </c>
      <c r="F32" s="24"/>
      <c r="G32" s="31">
        <f>D32+F32</f>
        <v>4478400</v>
      </c>
      <c r="H32" s="24"/>
      <c r="I32" s="31"/>
      <c r="J32" s="33"/>
      <c r="K32" s="36">
        <f>D32+J32</f>
        <v>4478400</v>
      </c>
      <c r="L32" s="24"/>
      <c r="M32" s="31">
        <v>8210000</v>
      </c>
      <c r="N32" s="31"/>
      <c r="O32" s="31">
        <v>8210000</v>
      </c>
      <c r="P32" s="31">
        <v>8290000</v>
      </c>
      <c r="Q32"/>
      <c r="R32"/>
      <c r="S32"/>
      <c r="T32"/>
      <c r="U32"/>
    </row>
    <row r="33" spans="1:21">
      <c r="A33" s="26">
        <v>182</v>
      </c>
      <c r="B33" s="26" t="s">
        <v>58</v>
      </c>
      <c r="C33" s="41" t="s">
        <v>59</v>
      </c>
      <c r="D33" s="28"/>
      <c r="E33" s="37"/>
      <c r="F33" s="24"/>
      <c r="G33" s="31"/>
      <c r="H33" s="24"/>
      <c r="I33" s="31"/>
      <c r="J33" s="33"/>
      <c r="K33" s="36"/>
      <c r="L33" s="24"/>
      <c r="M33" s="42">
        <f>M34</f>
        <v>3304000</v>
      </c>
      <c r="N33" s="42"/>
      <c r="O33" s="42">
        <f>O34</f>
        <v>3304000</v>
      </c>
      <c r="P33" s="42">
        <f>P34</f>
        <v>3320000</v>
      </c>
      <c r="Q33"/>
      <c r="R33"/>
      <c r="S33"/>
      <c r="T33"/>
      <c r="U33"/>
    </row>
    <row r="34" spans="1:21">
      <c r="A34" s="26">
        <v>182</v>
      </c>
      <c r="B34" s="26" t="s">
        <v>60</v>
      </c>
      <c r="C34" s="41" t="s">
        <v>61</v>
      </c>
      <c r="D34" s="28"/>
      <c r="E34" s="37"/>
      <c r="F34" s="24"/>
      <c r="G34" s="31"/>
      <c r="H34" s="24"/>
      <c r="I34" s="31"/>
      <c r="J34" s="33"/>
      <c r="K34" s="36"/>
      <c r="L34" s="24"/>
      <c r="M34" s="42">
        <v>3304000</v>
      </c>
      <c r="N34" s="42"/>
      <c r="O34" s="42">
        <v>3304000</v>
      </c>
      <c r="P34" s="42">
        <v>3320000</v>
      </c>
      <c r="Q34"/>
      <c r="R34"/>
      <c r="S34"/>
      <c r="T34"/>
      <c r="U34"/>
    </row>
    <row r="35" spans="1:21" ht="28.5" customHeight="1">
      <c r="A35" s="26">
        <v>182</v>
      </c>
      <c r="B35" s="26" t="s">
        <v>62</v>
      </c>
      <c r="C35" s="39" t="s">
        <v>63</v>
      </c>
      <c r="D35" s="28"/>
      <c r="E35" s="37"/>
      <c r="F35" s="24"/>
      <c r="G35" s="31"/>
      <c r="H35" s="24"/>
      <c r="I35" s="31"/>
      <c r="J35" s="33"/>
      <c r="K35" s="36"/>
      <c r="L35" s="24"/>
      <c r="M35" s="31">
        <v>2144000</v>
      </c>
      <c r="N35" s="31"/>
      <c r="O35" s="31">
        <v>2144000</v>
      </c>
      <c r="P35" s="31">
        <v>2150000</v>
      </c>
      <c r="Q35"/>
      <c r="R35"/>
      <c r="S35"/>
      <c r="T35"/>
      <c r="U35"/>
    </row>
    <row r="36" spans="1:21" ht="20.25" customHeight="1">
      <c r="A36" s="26">
        <v>182</v>
      </c>
      <c r="B36" s="26" t="s">
        <v>64</v>
      </c>
      <c r="C36" s="39" t="s">
        <v>65</v>
      </c>
      <c r="D36" s="28"/>
      <c r="E36" s="37"/>
      <c r="F36" s="24"/>
      <c r="G36" s="31"/>
      <c r="H36" s="24"/>
      <c r="I36" s="31"/>
      <c r="J36" s="33"/>
      <c r="K36" s="36"/>
      <c r="L36" s="24"/>
      <c r="M36" s="31">
        <f>M37</f>
        <v>1160000</v>
      </c>
      <c r="N36" s="31"/>
      <c r="O36" s="31">
        <f>O37</f>
        <v>1160000</v>
      </c>
      <c r="P36" s="31">
        <f>P37</f>
        <v>1170000</v>
      </c>
      <c r="Q36"/>
      <c r="R36"/>
      <c r="S36"/>
      <c r="T36"/>
      <c r="U36"/>
    </row>
    <row r="37" spans="1:21" ht="38.25">
      <c r="A37" s="26">
        <v>182</v>
      </c>
      <c r="B37" s="26" t="s">
        <v>66</v>
      </c>
      <c r="C37" s="39" t="s">
        <v>67</v>
      </c>
      <c r="D37" s="28"/>
      <c r="E37" s="37"/>
      <c r="F37" s="24"/>
      <c r="G37" s="31"/>
      <c r="H37" s="24"/>
      <c r="I37" s="31"/>
      <c r="J37" s="33"/>
      <c r="K37" s="36"/>
      <c r="L37" s="24"/>
      <c r="M37" s="31">
        <v>1160000</v>
      </c>
      <c r="N37" s="31"/>
      <c r="O37" s="31">
        <v>1160000</v>
      </c>
      <c r="P37" s="31">
        <v>1170000</v>
      </c>
      <c r="Q37"/>
      <c r="R37"/>
      <c r="S37"/>
      <c r="T37"/>
      <c r="U37"/>
    </row>
    <row r="38" spans="1:21" ht="24.75" customHeight="1">
      <c r="A38" s="12">
        <v>182</v>
      </c>
      <c r="B38" s="12" t="s">
        <v>68</v>
      </c>
      <c r="C38" s="20" t="s">
        <v>69</v>
      </c>
      <c r="D38" s="21">
        <f t="shared" ref="D38:K39" si="9">D39</f>
        <v>800000</v>
      </c>
      <c r="E38" s="21">
        <f t="shared" si="9"/>
        <v>0</v>
      </c>
      <c r="F38" s="21">
        <f t="shared" si="9"/>
        <v>0</v>
      </c>
      <c r="G38" s="21">
        <f t="shared" si="9"/>
        <v>800000</v>
      </c>
      <c r="H38" s="21">
        <f t="shared" si="9"/>
        <v>0</v>
      </c>
      <c r="I38" s="21">
        <f t="shared" si="9"/>
        <v>0</v>
      </c>
      <c r="J38" s="22">
        <f t="shared" si="9"/>
        <v>0</v>
      </c>
      <c r="K38" s="23">
        <f t="shared" si="9"/>
        <v>800000</v>
      </c>
      <c r="L38" s="24"/>
      <c r="M38" s="25">
        <f>M39+M41</f>
        <v>1050000</v>
      </c>
      <c r="N38" s="25"/>
      <c r="O38" s="25">
        <f>O39+O41</f>
        <v>1050000</v>
      </c>
      <c r="P38" s="25">
        <f>P39+P41</f>
        <v>1050000</v>
      </c>
      <c r="Q38"/>
      <c r="R38"/>
      <c r="S38"/>
      <c r="T38"/>
      <c r="U38"/>
    </row>
    <row r="39" spans="1:21" ht="28.5" customHeight="1">
      <c r="A39" s="12">
        <v>182</v>
      </c>
      <c r="B39" s="26" t="s">
        <v>70</v>
      </c>
      <c r="C39" s="39" t="s">
        <v>71</v>
      </c>
      <c r="D39" s="28">
        <f t="shared" si="9"/>
        <v>800000</v>
      </c>
      <c r="E39" s="28">
        <f t="shared" si="9"/>
        <v>0</v>
      </c>
      <c r="F39" s="28">
        <f t="shared" si="9"/>
        <v>0</v>
      </c>
      <c r="G39" s="28">
        <f t="shared" si="9"/>
        <v>800000</v>
      </c>
      <c r="H39" s="28">
        <f t="shared" si="9"/>
        <v>0</v>
      </c>
      <c r="I39" s="28">
        <f t="shared" si="9"/>
        <v>0</v>
      </c>
      <c r="J39" s="29">
        <f t="shared" si="9"/>
        <v>0</v>
      </c>
      <c r="K39" s="30">
        <f t="shared" si="9"/>
        <v>800000</v>
      </c>
      <c r="L39" s="24"/>
      <c r="M39" s="31">
        <f>M40</f>
        <v>980000</v>
      </c>
      <c r="N39" s="31"/>
      <c r="O39" s="31">
        <f>O40</f>
        <v>980000</v>
      </c>
      <c r="P39" s="31">
        <f>P40</f>
        <v>980000</v>
      </c>
      <c r="Q39"/>
      <c r="R39"/>
      <c r="S39"/>
      <c r="T39"/>
      <c r="U39"/>
    </row>
    <row r="40" spans="1:21" ht="41.25" customHeight="1">
      <c r="A40" s="26">
        <v>182</v>
      </c>
      <c r="B40" s="26" t="s">
        <v>72</v>
      </c>
      <c r="C40" s="39" t="s">
        <v>73</v>
      </c>
      <c r="D40" s="28">
        <v>800000</v>
      </c>
      <c r="E40" s="32"/>
      <c r="F40" s="24"/>
      <c r="G40" s="31">
        <f t="shared" ref="G40:G48" si="10">D40+F40</f>
        <v>800000</v>
      </c>
      <c r="H40" s="24"/>
      <c r="I40" s="31"/>
      <c r="J40" s="33"/>
      <c r="K40" s="34">
        <f>D40+J40</f>
        <v>800000</v>
      </c>
      <c r="L40" s="24"/>
      <c r="M40" s="31">
        <v>980000</v>
      </c>
      <c r="N40" s="31"/>
      <c r="O40" s="31">
        <v>980000</v>
      </c>
      <c r="P40" s="31">
        <v>980000</v>
      </c>
      <c r="Q40"/>
      <c r="R40"/>
      <c r="S40"/>
      <c r="T40"/>
      <c r="U40"/>
    </row>
    <row r="41" spans="1:21" ht="63.75">
      <c r="A41" s="26">
        <v>715</v>
      </c>
      <c r="B41" s="26" t="s">
        <v>74</v>
      </c>
      <c r="C41" s="39" t="s">
        <v>75</v>
      </c>
      <c r="D41" s="28"/>
      <c r="E41" s="32"/>
      <c r="F41" s="24"/>
      <c r="G41" s="31">
        <f t="shared" si="10"/>
        <v>0</v>
      </c>
      <c r="H41" s="24"/>
      <c r="I41" s="31"/>
      <c r="J41" s="40"/>
      <c r="K41" s="34"/>
      <c r="L41" s="24"/>
      <c r="M41" s="31">
        <v>70000</v>
      </c>
      <c r="N41" s="31"/>
      <c r="O41" s="31">
        <v>70000</v>
      </c>
      <c r="P41" s="31">
        <v>70000</v>
      </c>
      <c r="Q41"/>
      <c r="R41"/>
      <c r="S41"/>
      <c r="T41"/>
      <c r="U41"/>
    </row>
    <row r="42" spans="1:21" ht="39" customHeight="1">
      <c r="A42" s="12">
        <v>182</v>
      </c>
      <c r="B42" s="12" t="s">
        <v>76</v>
      </c>
      <c r="C42" s="20" t="s">
        <v>77</v>
      </c>
      <c r="D42" s="21"/>
      <c r="E42" s="32"/>
      <c r="F42" s="24"/>
      <c r="G42" s="31">
        <f t="shared" si="10"/>
        <v>0</v>
      </c>
      <c r="H42" s="24"/>
      <c r="I42" s="31"/>
      <c r="J42" s="40"/>
      <c r="K42" s="34"/>
      <c r="L42" s="24"/>
      <c r="M42" s="31">
        <f t="shared" ref="M42:M48" si="11">I42+J42</f>
        <v>0</v>
      </c>
      <c r="N42" s="31"/>
      <c r="O42" s="31">
        <f>K42+L42</f>
        <v>0</v>
      </c>
      <c r="P42" s="31">
        <f>L42+M42</f>
        <v>0</v>
      </c>
      <c r="Q42"/>
      <c r="R42"/>
      <c r="S42"/>
      <c r="T42"/>
      <c r="U42"/>
    </row>
    <row r="43" spans="1:21" ht="1.5" hidden="1" customHeight="1">
      <c r="A43" s="26">
        <v>182</v>
      </c>
      <c r="B43" s="26" t="s">
        <v>78</v>
      </c>
      <c r="C43" s="39" t="s">
        <v>79</v>
      </c>
      <c r="D43" s="43"/>
      <c r="E43" s="32"/>
      <c r="F43" s="24"/>
      <c r="G43" s="31">
        <f t="shared" si="10"/>
        <v>0</v>
      </c>
      <c r="H43" s="24"/>
      <c r="I43" s="31"/>
      <c r="J43" s="40"/>
      <c r="K43" s="34"/>
      <c r="L43" s="24"/>
      <c r="M43" s="31">
        <f t="shared" si="11"/>
        <v>0</v>
      </c>
      <c r="N43" s="31"/>
      <c r="O43" s="31">
        <f t="shared" ref="O43:O48" si="12">K43+L43</f>
        <v>0</v>
      </c>
      <c r="P43" s="35"/>
      <c r="Q43"/>
      <c r="R43"/>
      <c r="S43"/>
      <c r="T43"/>
      <c r="U43"/>
    </row>
    <row r="44" spans="1:21" ht="26.25" hidden="1" customHeight="1">
      <c r="A44" s="26">
        <v>182</v>
      </c>
      <c r="B44" s="26" t="s">
        <v>80</v>
      </c>
      <c r="C44" s="39" t="s">
        <v>81</v>
      </c>
      <c r="D44" s="43"/>
      <c r="E44" s="32"/>
      <c r="F44" s="24"/>
      <c r="G44" s="31">
        <f t="shared" si="10"/>
        <v>0</v>
      </c>
      <c r="H44" s="24"/>
      <c r="I44" s="31"/>
      <c r="J44" s="40"/>
      <c r="K44" s="34"/>
      <c r="L44" s="24"/>
      <c r="M44" s="31">
        <f t="shared" si="11"/>
        <v>0</v>
      </c>
      <c r="N44" s="31"/>
      <c r="O44" s="31">
        <f t="shared" si="12"/>
        <v>0</v>
      </c>
      <c r="P44" s="35"/>
      <c r="Q44"/>
      <c r="R44"/>
      <c r="S44"/>
      <c r="T44"/>
      <c r="U44"/>
    </row>
    <row r="45" spans="1:21" ht="29.25" hidden="1" customHeight="1">
      <c r="A45" s="26">
        <v>182</v>
      </c>
      <c r="B45" s="26" t="s">
        <v>82</v>
      </c>
      <c r="C45" s="39" t="s">
        <v>83</v>
      </c>
      <c r="D45" s="43"/>
      <c r="E45" s="32"/>
      <c r="F45" s="24"/>
      <c r="G45" s="31">
        <f t="shared" si="10"/>
        <v>0</v>
      </c>
      <c r="H45" s="24"/>
      <c r="I45" s="31"/>
      <c r="J45" s="40"/>
      <c r="K45" s="34"/>
      <c r="L45" s="24"/>
      <c r="M45" s="31">
        <f t="shared" si="11"/>
        <v>0</v>
      </c>
      <c r="N45" s="31"/>
      <c r="O45" s="31">
        <f t="shared" si="12"/>
        <v>0</v>
      </c>
      <c r="P45" s="35"/>
      <c r="Q45"/>
      <c r="R45"/>
      <c r="S45"/>
      <c r="T45"/>
      <c r="U45"/>
    </row>
    <row r="46" spans="1:21" ht="13.5" hidden="1" customHeight="1">
      <c r="A46" s="26">
        <v>182</v>
      </c>
      <c r="B46" s="26" t="s">
        <v>84</v>
      </c>
      <c r="C46" s="39" t="s">
        <v>85</v>
      </c>
      <c r="D46" s="28"/>
      <c r="E46" s="32"/>
      <c r="F46" s="24"/>
      <c r="G46" s="31">
        <f t="shared" si="10"/>
        <v>0</v>
      </c>
      <c r="H46" s="24"/>
      <c r="I46" s="31"/>
      <c r="J46" s="40"/>
      <c r="K46" s="34"/>
      <c r="L46" s="24"/>
      <c r="M46" s="31">
        <f t="shared" si="11"/>
        <v>0</v>
      </c>
      <c r="N46" s="31"/>
      <c r="O46" s="31">
        <f t="shared" si="12"/>
        <v>0</v>
      </c>
      <c r="P46" s="35"/>
      <c r="Q46"/>
      <c r="R46"/>
      <c r="S46"/>
      <c r="T46"/>
      <c r="U46"/>
    </row>
    <row r="47" spans="1:21" ht="26.25" hidden="1" customHeight="1">
      <c r="A47" s="26">
        <v>182</v>
      </c>
      <c r="B47" s="26" t="s">
        <v>86</v>
      </c>
      <c r="C47" s="39" t="s">
        <v>87</v>
      </c>
      <c r="D47" s="28"/>
      <c r="E47" s="32"/>
      <c r="F47" s="24"/>
      <c r="G47" s="31">
        <f t="shared" si="10"/>
        <v>0</v>
      </c>
      <c r="H47" s="24"/>
      <c r="I47" s="31"/>
      <c r="J47" s="40"/>
      <c r="K47" s="34"/>
      <c r="L47" s="24"/>
      <c r="M47" s="31">
        <f t="shared" si="11"/>
        <v>0</v>
      </c>
      <c r="N47" s="31"/>
      <c r="O47" s="31">
        <f t="shared" si="12"/>
        <v>0</v>
      </c>
      <c r="P47" s="35"/>
      <c r="Q47"/>
      <c r="R47"/>
      <c r="S47"/>
      <c r="T47"/>
      <c r="U47"/>
    </row>
    <row r="48" spans="1:21" ht="27" hidden="1" customHeight="1">
      <c r="A48" s="26"/>
      <c r="B48" s="26" t="s">
        <v>88</v>
      </c>
      <c r="C48" s="39" t="s">
        <v>89</v>
      </c>
      <c r="D48" s="28"/>
      <c r="E48" s="32"/>
      <c r="F48" s="24"/>
      <c r="G48" s="31">
        <f t="shared" si="10"/>
        <v>0</v>
      </c>
      <c r="H48" s="24"/>
      <c r="I48" s="31"/>
      <c r="J48" s="40"/>
      <c r="K48" s="34"/>
      <c r="L48" s="24"/>
      <c r="M48" s="31">
        <f t="shared" si="11"/>
        <v>0</v>
      </c>
      <c r="N48" s="31"/>
      <c r="O48" s="31">
        <f t="shared" si="12"/>
        <v>0</v>
      </c>
      <c r="P48" s="35"/>
      <c r="Q48"/>
      <c r="R48"/>
      <c r="S48"/>
      <c r="T48"/>
      <c r="U48"/>
    </row>
    <row r="49" spans="1:21" ht="42.75" customHeight="1">
      <c r="A49" s="12">
        <v>715</v>
      </c>
      <c r="B49" s="12" t="s">
        <v>90</v>
      </c>
      <c r="C49" s="20" t="s">
        <v>91</v>
      </c>
      <c r="D49" s="21">
        <f t="shared" ref="D49:K49" si="13">D50+D52+D61</f>
        <v>1665600</v>
      </c>
      <c r="E49" s="21">
        <f t="shared" si="13"/>
        <v>53600</v>
      </c>
      <c r="F49" s="21">
        <f t="shared" si="13"/>
        <v>0</v>
      </c>
      <c r="G49" s="21">
        <f t="shared" si="13"/>
        <v>1610300</v>
      </c>
      <c r="H49" s="21">
        <f t="shared" si="13"/>
        <v>0</v>
      </c>
      <c r="I49" s="21">
        <f t="shared" si="13"/>
        <v>0</v>
      </c>
      <c r="J49" s="22">
        <f t="shared" si="13"/>
        <v>0</v>
      </c>
      <c r="K49" s="23">
        <f t="shared" si="13"/>
        <v>1665600</v>
      </c>
      <c r="L49" s="24"/>
      <c r="M49" s="25">
        <f>M52+M59+M62</f>
        <v>2678100</v>
      </c>
      <c r="N49" s="25"/>
      <c r="O49" s="25">
        <f>O52+O59+O62</f>
        <v>2678100</v>
      </c>
      <c r="P49" s="25">
        <f>P52+P59+P62</f>
        <v>2696100</v>
      </c>
      <c r="Q49"/>
      <c r="R49"/>
      <c r="S49"/>
      <c r="T49"/>
      <c r="U49"/>
    </row>
    <row r="50" spans="1:21" ht="25.5" hidden="1">
      <c r="A50" s="26">
        <v>700</v>
      </c>
      <c r="B50" s="26" t="s">
        <v>92</v>
      </c>
      <c r="C50" s="39" t="s">
        <v>93</v>
      </c>
      <c r="D50" s="28"/>
      <c r="E50" s="32"/>
      <c r="F50" s="24"/>
      <c r="G50" s="31">
        <f>D50+F50</f>
        <v>0</v>
      </c>
      <c r="H50" s="24"/>
      <c r="I50" s="31"/>
      <c r="J50" s="33"/>
      <c r="K50" s="34"/>
      <c r="L50" s="24"/>
      <c r="M50" s="31">
        <f>I50+J50</f>
        <v>0</v>
      </c>
      <c r="N50" s="31"/>
      <c r="O50" s="31">
        <f>K50+L50</f>
        <v>0</v>
      </c>
      <c r="P50"/>
      <c r="Q50"/>
      <c r="R50"/>
      <c r="S50"/>
      <c r="T50"/>
      <c r="U50"/>
    </row>
    <row r="51" spans="1:21" ht="38.25" hidden="1">
      <c r="A51" s="26">
        <v>700</v>
      </c>
      <c r="B51" s="26" t="s">
        <v>94</v>
      </c>
      <c r="C51" s="39" t="s">
        <v>95</v>
      </c>
      <c r="D51" s="28"/>
      <c r="E51" s="32"/>
      <c r="F51" s="24"/>
      <c r="G51" s="31">
        <f>D51+F51</f>
        <v>0</v>
      </c>
      <c r="H51" s="24"/>
      <c r="I51" s="31"/>
      <c r="J51" s="33"/>
      <c r="K51" s="34"/>
      <c r="L51" s="24"/>
      <c r="M51" s="31">
        <f>I51+J51</f>
        <v>0</v>
      </c>
      <c r="N51" s="31"/>
      <c r="O51" s="31">
        <f>K51+L51</f>
        <v>0</v>
      </c>
      <c r="P51"/>
      <c r="Q51"/>
      <c r="R51"/>
      <c r="S51"/>
      <c r="T51"/>
      <c r="U51"/>
    </row>
    <row r="52" spans="1:21" ht="69.75" customHeight="1">
      <c r="A52" s="26">
        <v>715</v>
      </c>
      <c r="B52" s="26" t="s">
        <v>96</v>
      </c>
      <c r="C52" s="39" t="s">
        <v>97</v>
      </c>
      <c r="D52" s="28">
        <f t="shared" ref="D52:K52" si="14">D53+D55+D57</f>
        <v>1615600</v>
      </c>
      <c r="E52" s="28">
        <f t="shared" si="14"/>
        <v>35000</v>
      </c>
      <c r="F52" s="28">
        <f t="shared" si="14"/>
        <v>0</v>
      </c>
      <c r="G52" s="28">
        <f t="shared" si="14"/>
        <v>1560300</v>
      </c>
      <c r="H52" s="28">
        <f t="shared" si="14"/>
        <v>0</v>
      </c>
      <c r="I52" s="28">
        <f t="shared" si="14"/>
        <v>0</v>
      </c>
      <c r="J52" s="29">
        <f t="shared" si="14"/>
        <v>0</v>
      </c>
      <c r="K52" s="30">
        <f t="shared" si="14"/>
        <v>1615600</v>
      </c>
      <c r="L52" s="24"/>
      <c r="M52" s="31">
        <f>M53+M55+M57</f>
        <v>1608100</v>
      </c>
      <c r="N52" s="31"/>
      <c r="O52" s="31">
        <f>O53+O55+O57</f>
        <v>1608100</v>
      </c>
      <c r="P52" s="31">
        <f>P53+P55+P57</f>
        <v>1608100</v>
      </c>
      <c r="Q52"/>
      <c r="R52"/>
      <c r="S52"/>
      <c r="T52"/>
      <c r="U52"/>
    </row>
    <row r="53" spans="1:21" ht="51.75" customHeight="1">
      <c r="A53" s="26">
        <v>715</v>
      </c>
      <c r="B53" s="26" t="s">
        <v>98</v>
      </c>
      <c r="C53" s="39" t="s">
        <v>99</v>
      </c>
      <c r="D53" s="28">
        <f t="shared" ref="D53:K53" si="15">D54</f>
        <v>1250000</v>
      </c>
      <c r="E53" s="28">
        <f t="shared" si="15"/>
        <v>-50000</v>
      </c>
      <c r="F53" s="28">
        <f t="shared" si="15"/>
        <v>0</v>
      </c>
      <c r="G53" s="28">
        <f t="shared" si="15"/>
        <v>1250000</v>
      </c>
      <c r="H53" s="28">
        <f t="shared" si="15"/>
        <v>0</v>
      </c>
      <c r="I53" s="28">
        <f t="shared" si="15"/>
        <v>0</v>
      </c>
      <c r="J53" s="29">
        <f t="shared" si="15"/>
        <v>0</v>
      </c>
      <c r="K53" s="30">
        <f t="shared" si="15"/>
        <v>1250000</v>
      </c>
      <c r="L53" s="24"/>
      <c r="M53" s="31">
        <f>M54</f>
        <v>1029000</v>
      </c>
      <c r="N53" s="31"/>
      <c r="O53" s="31">
        <f>O54</f>
        <v>1029000</v>
      </c>
      <c r="P53" s="31">
        <f>P54</f>
        <v>1029000</v>
      </c>
      <c r="Q53"/>
      <c r="R53"/>
      <c r="S53"/>
      <c r="T53"/>
      <c r="U53"/>
    </row>
    <row r="54" spans="1:21" ht="76.5">
      <c r="A54" s="26">
        <v>715</v>
      </c>
      <c r="B54" s="26" t="s">
        <v>100</v>
      </c>
      <c r="C54" s="39" t="s">
        <v>101</v>
      </c>
      <c r="D54" s="28">
        <v>1250000</v>
      </c>
      <c r="E54" s="37">
        <v>-50000</v>
      </c>
      <c r="F54" s="24"/>
      <c r="G54" s="31">
        <f>D54+F54</f>
        <v>1250000</v>
      </c>
      <c r="H54" s="24"/>
      <c r="I54" s="31"/>
      <c r="J54" s="33"/>
      <c r="K54" s="36">
        <f>D54+J54</f>
        <v>1250000</v>
      </c>
      <c r="L54" s="24"/>
      <c r="M54" s="31">
        <v>1029000</v>
      </c>
      <c r="N54" s="31"/>
      <c r="O54" s="31">
        <v>1029000</v>
      </c>
      <c r="P54" s="31">
        <v>1029000</v>
      </c>
      <c r="Q54"/>
      <c r="R54"/>
      <c r="S54"/>
      <c r="T54"/>
      <c r="U54"/>
    </row>
    <row r="55" spans="1:21" ht="76.5">
      <c r="A55" s="26">
        <v>715</v>
      </c>
      <c r="B55" s="26" t="s">
        <v>102</v>
      </c>
      <c r="C55" s="39" t="s">
        <v>103</v>
      </c>
      <c r="D55" s="28">
        <f t="shared" ref="D55:K55" si="16">D56</f>
        <v>310300</v>
      </c>
      <c r="E55" s="28">
        <f t="shared" si="16"/>
        <v>85000</v>
      </c>
      <c r="F55" s="28">
        <f t="shared" si="16"/>
        <v>0</v>
      </c>
      <c r="G55" s="28">
        <f t="shared" si="16"/>
        <v>310300</v>
      </c>
      <c r="H55" s="28">
        <f t="shared" si="16"/>
        <v>0</v>
      </c>
      <c r="I55" s="28">
        <f t="shared" si="16"/>
        <v>0</v>
      </c>
      <c r="J55" s="29">
        <f t="shared" si="16"/>
        <v>0</v>
      </c>
      <c r="K55" s="30">
        <f t="shared" si="16"/>
        <v>310300</v>
      </c>
      <c r="L55" s="24"/>
      <c r="M55" s="31">
        <f>M56</f>
        <v>521500</v>
      </c>
      <c r="N55" s="31"/>
      <c r="O55" s="31">
        <f>O56</f>
        <v>521500</v>
      </c>
      <c r="P55" s="31">
        <f>P56</f>
        <v>521500</v>
      </c>
      <c r="Q55"/>
      <c r="R55"/>
      <c r="S55"/>
      <c r="T55"/>
      <c r="U55"/>
    </row>
    <row r="56" spans="1:21" ht="53.25" customHeight="1">
      <c r="A56" s="26">
        <v>715</v>
      </c>
      <c r="B56" s="26" t="s">
        <v>104</v>
      </c>
      <c r="C56" s="39" t="s">
        <v>105</v>
      </c>
      <c r="D56" s="28">
        <v>310300</v>
      </c>
      <c r="E56" s="37">
        <v>85000</v>
      </c>
      <c r="F56" s="24"/>
      <c r="G56" s="31">
        <f>D56+F56</f>
        <v>310300</v>
      </c>
      <c r="H56" s="24"/>
      <c r="I56" s="31"/>
      <c r="J56" s="33"/>
      <c r="K56" s="36">
        <f>D56+J56</f>
        <v>310300</v>
      </c>
      <c r="L56" s="24"/>
      <c r="M56" s="31">
        <v>521500</v>
      </c>
      <c r="N56" s="31"/>
      <c r="O56" s="31">
        <v>521500</v>
      </c>
      <c r="P56" s="31">
        <v>521500</v>
      </c>
      <c r="Q56"/>
      <c r="R56"/>
      <c r="S56"/>
      <c r="T56"/>
      <c r="U56"/>
    </row>
    <row r="57" spans="1:21" ht="33" customHeight="1">
      <c r="A57" s="26">
        <v>715</v>
      </c>
      <c r="B57" s="26" t="s">
        <v>106</v>
      </c>
      <c r="C57" s="39" t="s">
        <v>107</v>
      </c>
      <c r="D57" s="28">
        <f t="shared" ref="D57:K57" si="17">D58</f>
        <v>55300</v>
      </c>
      <c r="E57" s="28">
        <f t="shared" si="17"/>
        <v>0</v>
      </c>
      <c r="F57" s="28">
        <f t="shared" si="17"/>
        <v>0</v>
      </c>
      <c r="G57" s="28">
        <f t="shared" si="17"/>
        <v>0</v>
      </c>
      <c r="H57" s="28">
        <f t="shared" si="17"/>
        <v>0</v>
      </c>
      <c r="I57" s="28">
        <f t="shared" si="17"/>
        <v>0</v>
      </c>
      <c r="J57" s="29">
        <f t="shared" si="17"/>
        <v>0</v>
      </c>
      <c r="K57" s="30">
        <f t="shared" si="17"/>
        <v>55300</v>
      </c>
      <c r="L57" s="24"/>
      <c r="M57" s="31">
        <f>M58</f>
        <v>57600</v>
      </c>
      <c r="N57" s="31"/>
      <c r="O57" s="31">
        <f>O58</f>
        <v>57600</v>
      </c>
      <c r="P57" s="31">
        <f>P58</f>
        <v>57600</v>
      </c>
      <c r="Q57"/>
      <c r="R57"/>
      <c r="S57"/>
      <c r="T57"/>
      <c r="U57"/>
    </row>
    <row r="58" spans="1:21" ht="38.25" customHeight="1">
      <c r="A58" s="26">
        <v>715</v>
      </c>
      <c r="B58" s="26" t="s">
        <v>108</v>
      </c>
      <c r="C58" s="39" t="s">
        <v>109</v>
      </c>
      <c r="D58" s="28">
        <v>55300</v>
      </c>
      <c r="E58" s="37"/>
      <c r="F58" s="24"/>
      <c r="G58" s="31"/>
      <c r="H58" s="24"/>
      <c r="I58" s="31"/>
      <c r="J58" s="33"/>
      <c r="K58" s="34">
        <f>D58+J58</f>
        <v>55300</v>
      </c>
      <c r="L58" s="24"/>
      <c r="M58" s="31">
        <v>57600</v>
      </c>
      <c r="N58" s="31"/>
      <c r="O58" s="31">
        <v>57600</v>
      </c>
      <c r="P58" s="31">
        <v>57600</v>
      </c>
      <c r="Q58"/>
      <c r="R58"/>
      <c r="S58"/>
      <c r="T58"/>
      <c r="U58"/>
    </row>
    <row r="59" spans="1:21" ht="24" customHeight="1">
      <c r="A59" s="26">
        <v>715</v>
      </c>
      <c r="B59" s="26" t="s">
        <v>110</v>
      </c>
      <c r="C59" s="39" t="s">
        <v>111</v>
      </c>
      <c r="D59" s="28">
        <f t="shared" ref="D59:K60" si="18">D60</f>
        <v>50000</v>
      </c>
      <c r="E59" s="28">
        <f t="shared" si="18"/>
        <v>18600</v>
      </c>
      <c r="F59" s="28">
        <f t="shared" si="18"/>
        <v>0</v>
      </c>
      <c r="G59" s="28">
        <f t="shared" si="18"/>
        <v>50000</v>
      </c>
      <c r="H59" s="28">
        <f t="shared" si="18"/>
        <v>0</v>
      </c>
      <c r="I59" s="28">
        <f t="shared" si="18"/>
        <v>0</v>
      </c>
      <c r="J59" s="29">
        <f t="shared" si="18"/>
        <v>0</v>
      </c>
      <c r="K59" s="30">
        <f t="shared" si="18"/>
        <v>50000</v>
      </c>
      <c r="L59" s="24"/>
      <c r="M59" s="31">
        <f>M60</f>
        <v>60000</v>
      </c>
      <c r="N59" s="31"/>
      <c r="O59" s="31">
        <f>O60</f>
        <v>60000</v>
      </c>
      <c r="P59" s="31">
        <f>P60</f>
        <v>63000</v>
      </c>
      <c r="Q59"/>
      <c r="R59"/>
      <c r="S59"/>
      <c r="T59"/>
      <c r="U59"/>
    </row>
    <row r="60" spans="1:21" ht="36" customHeight="1">
      <c r="A60" s="26">
        <v>715</v>
      </c>
      <c r="B60" s="26" t="s">
        <v>112</v>
      </c>
      <c r="C60" s="39" t="s">
        <v>113</v>
      </c>
      <c r="D60" s="28">
        <f t="shared" si="18"/>
        <v>50000</v>
      </c>
      <c r="E60" s="28">
        <f t="shared" si="18"/>
        <v>18600</v>
      </c>
      <c r="F60" s="28">
        <f t="shared" si="18"/>
        <v>0</v>
      </c>
      <c r="G60" s="28">
        <f t="shared" si="18"/>
        <v>50000</v>
      </c>
      <c r="H60" s="28">
        <f t="shared" si="18"/>
        <v>0</v>
      </c>
      <c r="I60" s="28">
        <f t="shared" si="18"/>
        <v>0</v>
      </c>
      <c r="J60" s="29">
        <f t="shared" si="18"/>
        <v>0</v>
      </c>
      <c r="K60" s="30">
        <f t="shared" si="18"/>
        <v>50000</v>
      </c>
      <c r="L60" s="24"/>
      <c r="M60" s="31">
        <f>M61</f>
        <v>60000</v>
      </c>
      <c r="N60" s="31"/>
      <c r="O60" s="31">
        <f>O61</f>
        <v>60000</v>
      </c>
      <c r="P60" s="31">
        <f>P61</f>
        <v>63000</v>
      </c>
      <c r="Q60"/>
      <c r="R60"/>
      <c r="S60"/>
      <c r="T60"/>
      <c r="U60"/>
    </row>
    <row r="61" spans="1:21" ht="40.5" customHeight="1">
      <c r="A61" s="26">
        <v>715</v>
      </c>
      <c r="B61" s="26" t="s">
        <v>114</v>
      </c>
      <c r="C61" s="39" t="s">
        <v>115</v>
      </c>
      <c r="D61" s="28">
        <v>50000</v>
      </c>
      <c r="E61" s="37">
        <v>18600</v>
      </c>
      <c r="F61" s="24"/>
      <c r="G61" s="31">
        <f>D61+F61</f>
        <v>50000</v>
      </c>
      <c r="H61" s="24"/>
      <c r="I61" s="31"/>
      <c r="J61" s="33"/>
      <c r="K61" s="34">
        <f>D61+J61</f>
        <v>50000</v>
      </c>
      <c r="L61" s="24"/>
      <c r="M61" s="31">
        <v>60000</v>
      </c>
      <c r="N61" s="31"/>
      <c r="O61" s="31">
        <v>60000</v>
      </c>
      <c r="P61" s="31">
        <v>63000</v>
      </c>
      <c r="Q61"/>
      <c r="R61"/>
      <c r="S61"/>
      <c r="T61"/>
      <c r="U61"/>
    </row>
    <row r="62" spans="1:21" ht="57" customHeight="1">
      <c r="A62" s="26">
        <v>715</v>
      </c>
      <c r="B62" s="26" t="s">
        <v>116</v>
      </c>
      <c r="C62" s="39" t="s">
        <v>117</v>
      </c>
      <c r="D62" s="28"/>
      <c r="E62" s="37"/>
      <c r="F62" s="24"/>
      <c r="G62" s="31"/>
      <c r="H62" s="24"/>
      <c r="I62" s="31"/>
      <c r="J62" s="33"/>
      <c r="K62" s="34"/>
      <c r="L62" s="24"/>
      <c r="M62" s="31">
        <v>1010000</v>
      </c>
      <c r="N62" s="31"/>
      <c r="O62" s="31">
        <v>1010000</v>
      </c>
      <c r="P62" s="31">
        <v>1025000</v>
      </c>
      <c r="Q62"/>
      <c r="R62"/>
      <c r="S62"/>
      <c r="T62"/>
      <c r="U62"/>
    </row>
    <row r="63" spans="1:21" ht="32.25" customHeight="1">
      <c r="A63" s="44" t="s">
        <v>118</v>
      </c>
      <c r="B63" s="12" t="s">
        <v>119</v>
      </c>
      <c r="C63" s="20" t="s">
        <v>120</v>
      </c>
      <c r="D63" s="21">
        <f t="shared" ref="D63:K63" si="19">D64</f>
        <v>152000</v>
      </c>
      <c r="E63" s="21">
        <f t="shared" si="19"/>
        <v>0</v>
      </c>
      <c r="F63" s="21">
        <f t="shared" si="19"/>
        <v>0</v>
      </c>
      <c r="G63" s="21">
        <f t="shared" si="19"/>
        <v>152000</v>
      </c>
      <c r="H63" s="21">
        <f t="shared" si="19"/>
        <v>0</v>
      </c>
      <c r="I63" s="21">
        <f t="shared" si="19"/>
        <v>0</v>
      </c>
      <c r="J63" s="22">
        <f t="shared" si="19"/>
        <v>0</v>
      </c>
      <c r="K63" s="23">
        <f t="shared" si="19"/>
        <v>152000</v>
      </c>
      <c r="L63" s="24"/>
      <c r="M63" s="25">
        <f>M64</f>
        <v>52500</v>
      </c>
      <c r="N63" s="25"/>
      <c r="O63" s="25">
        <f>O64</f>
        <v>52500</v>
      </c>
      <c r="P63" s="25">
        <f>P64</f>
        <v>52500</v>
      </c>
      <c r="Q63"/>
      <c r="R63"/>
      <c r="S63"/>
      <c r="T63"/>
      <c r="U63"/>
    </row>
    <row r="64" spans="1:21" ht="21" customHeight="1">
      <c r="A64" s="45" t="s">
        <v>118</v>
      </c>
      <c r="B64" s="26" t="s">
        <v>121</v>
      </c>
      <c r="C64" s="39" t="s">
        <v>122</v>
      </c>
      <c r="D64" s="28">
        <f t="shared" ref="D64:K64" si="20">D65+D66+D67+D68+D69</f>
        <v>152000</v>
      </c>
      <c r="E64" s="28">
        <f t="shared" si="20"/>
        <v>0</v>
      </c>
      <c r="F64" s="28">
        <f t="shared" si="20"/>
        <v>0</v>
      </c>
      <c r="G64" s="28">
        <f t="shared" si="20"/>
        <v>152000</v>
      </c>
      <c r="H64" s="28">
        <f t="shared" si="20"/>
        <v>0</v>
      </c>
      <c r="I64" s="28">
        <f t="shared" si="20"/>
        <v>0</v>
      </c>
      <c r="J64" s="29">
        <f t="shared" si="20"/>
        <v>0</v>
      </c>
      <c r="K64" s="30">
        <f t="shared" si="20"/>
        <v>152000</v>
      </c>
      <c r="L64" s="24"/>
      <c r="M64" s="31">
        <f>M65+M66+M67+M68+M69</f>
        <v>52500</v>
      </c>
      <c r="N64" s="31"/>
      <c r="O64" s="31">
        <f>O65+O66+O67+O68+O69</f>
        <v>52500</v>
      </c>
      <c r="P64" s="31">
        <f>P65+P66+P67+P68+P69</f>
        <v>52500</v>
      </c>
      <c r="Q64"/>
      <c r="R64"/>
      <c r="S64"/>
      <c r="T64"/>
      <c r="U64"/>
    </row>
    <row r="65" spans="1:21" ht="25.5">
      <c r="A65" s="45" t="s">
        <v>118</v>
      </c>
      <c r="B65" s="26" t="s">
        <v>123</v>
      </c>
      <c r="C65" s="39" t="s">
        <v>124</v>
      </c>
      <c r="D65" s="28">
        <v>50000</v>
      </c>
      <c r="E65" s="32"/>
      <c r="F65" s="24"/>
      <c r="G65" s="31">
        <f>D65+F65</f>
        <v>50000</v>
      </c>
      <c r="H65" s="24"/>
      <c r="I65" s="31"/>
      <c r="J65" s="33"/>
      <c r="K65" s="36">
        <f>D65+J65</f>
        <v>50000</v>
      </c>
      <c r="L65" s="24"/>
      <c r="M65" s="31">
        <v>47500</v>
      </c>
      <c r="N65" s="31"/>
      <c r="O65" s="31">
        <v>47500</v>
      </c>
      <c r="P65" s="31">
        <v>47500</v>
      </c>
      <c r="Q65"/>
      <c r="R65"/>
      <c r="S65"/>
      <c r="T65"/>
      <c r="U65"/>
    </row>
    <row r="66" spans="1:21" ht="0.75" hidden="1" customHeight="1">
      <c r="A66" s="45"/>
      <c r="B66" s="26" t="s">
        <v>125</v>
      </c>
      <c r="C66" s="39" t="s">
        <v>126</v>
      </c>
      <c r="D66" s="28">
        <v>0</v>
      </c>
      <c r="E66" s="32"/>
      <c r="F66" s="24"/>
      <c r="G66" s="31">
        <f>D66+F66</f>
        <v>0</v>
      </c>
      <c r="H66" s="24"/>
      <c r="I66" s="31"/>
      <c r="J66" s="33"/>
      <c r="K66" s="36">
        <f>D66+J66</f>
        <v>0</v>
      </c>
      <c r="L66" s="24"/>
      <c r="M66" s="31">
        <f>I66+J66</f>
        <v>0</v>
      </c>
      <c r="N66" s="31"/>
      <c r="O66" s="31">
        <f>K66+L66</f>
        <v>0</v>
      </c>
      <c r="P66" s="31">
        <v>0</v>
      </c>
      <c r="Q66"/>
      <c r="R66"/>
      <c r="S66"/>
      <c r="T66"/>
      <c r="U66"/>
    </row>
    <row r="67" spans="1:21" ht="25.5">
      <c r="A67" s="45" t="s">
        <v>118</v>
      </c>
      <c r="B67" s="26" t="s">
        <v>127</v>
      </c>
      <c r="C67" s="39" t="s">
        <v>128</v>
      </c>
      <c r="D67" s="28">
        <v>0</v>
      </c>
      <c r="E67" s="32"/>
      <c r="F67" s="24"/>
      <c r="G67" s="31">
        <f>D67+F67</f>
        <v>0</v>
      </c>
      <c r="H67" s="24"/>
      <c r="I67" s="31"/>
      <c r="J67" s="33"/>
      <c r="K67" s="36">
        <f>D67+J67</f>
        <v>0</v>
      </c>
      <c r="L67" s="24"/>
      <c r="M67" s="31">
        <v>400</v>
      </c>
      <c r="N67" s="31"/>
      <c r="O67" s="31">
        <v>400</v>
      </c>
      <c r="P67" s="31">
        <v>400</v>
      </c>
      <c r="Q67"/>
      <c r="R67"/>
      <c r="S67"/>
      <c r="T67"/>
      <c r="U67"/>
    </row>
    <row r="68" spans="1:21" ht="12" customHeight="1">
      <c r="A68" s="45" t="s">
        <v>118</v>
      </c>
      <c r="B68" s="26" t="s">
        <v>129</v>
      </c>
      <c r="C68" s="39" t="s">
        <v>130</v>
      </c>
      <c r="D68" s="28">
        <v>102000</v>
      </c>
      <c r="E68" s="32"/>
      <c r="F68" s="24"/>
      <c r="G68" s="31">
        <f>D68+F68</f>
        <v>102000</v>
      </c>
      <c r="H68" s="24"/>
      <c r="I68" s="31"/>
      <c r="J68" s="33"/>
      <c r="K68" s="36">
        <f>D68+J68</f>
        <v>102000</v>
      </c>
      <c r="L68" s="24"/>
      <c r="M68" s="31">
        <v>4600</v>
      </c>
      <c r="N68" s="31"/>
      <c r="O68" s="31">
        <v>4600</v>
      </c>
      <c r="P68" s="31">
        <v>4600</v>
      </c>
      <c r="Q68"/>
      <c r="R68"/>
      <c r="S68"/>
      <c r="T68"/>
      <c r="U68"/>
    </row>
    <row r="69" spans="1:21" ht="25.5" hidden="1">
      <c r="A69" s="45"/>
      <c r="B69" s="26" t="s">
        <v>131</v>
      </c>
      <c r="C69" s="46" t="s">
        <v>132</v>
      </c>
      <c r="D69" s="28">
        <v>0</v>
      </c>
      <c r="E69" s="32"/>
      <c r="F69" s="24"/>
      <c r="G69" s="31">
        <f>D69+F69</f>
        <v>0</v>
      </c>
      <c r="H69" s="24"/>
      <c r="I69" s="31"/>
      <c r="J69" s="33"/>
      <c r="K69" s="36">
        <f>D69+J69</f>
        <v>0</v>
      </c>
      <c r="L69" s="24"/>
      <c r="M69" s="31">
        <f>I69+J69</f>
        <v>0</v>
      </c>
      <c r="N69" s="31"/>
      <c r="O69" s="31">
        <f>K69+L69</f>
        <v>0</v>
      </c>
      <c r="P69" s="31">
        <v>0</v>
      </c>
      <c r="Q69"/>
      <c r="R69"/>
      <c r="S69"/>
      <c r="T69"/>
      <c r="U69"/>
    </row>
    <row r="70" spans="1:21" ht="29.25" customHeight="1">
      <c r="A70" s="12">
        <v>715</v>
      </c>
      <c r="B70" s="12" t="s">
        <v>133</v>
      </c>
      <c r="C70" s="20" t="s">
        <v>134</v>
      </c>
      <c r="D70" s="21" t="e">
        <f t="shared" ref="D70:K70" si="21">D78</f>
        <v>#REF!</v>
      </c>
      <c r="E70" s="21" t="e">
        <f t="shared" si="21"/>
        <v>#REF!</v>
      </c>
      <c r="F70" s="21" t="e">
        <f t="shared" si="21"/>
        <v>#REF!</v>
      </c>
      <c r="G70" s="21" t="e">
        <f t="shared" si="21"/>
        <v>#REF!</v>
      </c>
      <c r="H70" s="21" t="e">
        <f t="shared" si="21"/>
        <v>#REF!</v>
      </c>
      <c r="I70" s="21" t="e">
        <f t="shared" si="21"/>
        <v>#REF!</v>
      </c>
      <c r="J70" s="22" t="e">
        <f t="shared" si="21"/>
        <v>#REF!</v>
      </c>
      <c r="K70" s="23" t="e">
        <f t="shared" si="21"/>
        <v>#REF!</v>
      </c>
      <c r="L70" s="24"/>
      <c r="M70" s="25">
        <f>M71+M74</f>
        <v>6324900</v>
      </c>
      <c r="N70" s="25"/>
      <c r="O70" s="25">
        <f>O71+O74</f>
        <v>6324900</v>
      </c>
      <c r="P70" s="25">
        <f>P71+P74</f>
        <v>6344900</v>
      </c>
      <c r="Q70"/>
      <c r="R70"/>
      <c r="S70"/>
      <c r="T70"/>
      <c r="U70"/>
    </row>
    <row r="71" spans="1:21" ht="15" customHeight="1">
      <c r="A71" s="26">
        <v>715</v>
      </c>
      <c r="B71" s="47" t="s">
        <v>135</v>
      </c>
      <c r="C71" s="41" t="s">
        <v>136</v>
      </c>
      <c r="D71" s="21" t="e">
        <f>#REF!</f>
        <v>#REF!</v>
      </c>
      <c r="E71" s="48" t="e">
        <f>#REF!</f>
        <v>#REF!</v>
      </c>
      <c r="F71" s="24"/>
      <c r="G71" s="31" t="e">
        <f>D71+F71</f>
        <v>#REF!</v>
      </c>
      <c r="H71" s="24"/>
      <c r="I71" s="31"/>
      <c r="J71" s="33"/>
      <c r="K71" s="34"/>
      <c r="L71" s="24"/>
      <c r="M71" s="42">
        <f>M72</f>
        <v>5487900</v>
      </c>
      <c r="N71" s="42"/>
      <c r="O71" s="42">
        <f>O72</f>
        <v>5487900</v>
      </c>
      <c r="P71" s="42">
        <f>P72</f>
        <v>5487900</v>
      </c>
      <c r="Q71"/>
      <c r="R71"/>
      <c r="S71"/>
      <c r="T71"/>
      <c r="U71"/>
    </row>
    <row r="72" spans="1:21" ht="12.75" customHeight="1">
      <c r="A72" s="26">
        <v>715</v>
      </c>
      <c r="B72" s="26" t="s">
        <v>137</v>
      </c>
      <c r="C72" s="39" t="s">
        <v>138</v>
      </c>
      <c r="D72" s="28"/>
      <c r="E72" s="48"/>
      <c r="F72" s="24"/>
      <c r="G72" s="31">
        <f>D72+F72</f>
        <v>0</v>
      </c>
      <c r="H72" s="24"/>
      <c r="I72" s="31"/>
      <c r="J72" s="33"/>
      <c r="K72" s="34"/>
      <c r="L72" s="24"/>
      <c r="M72" s="31">
        <f>M73</f>
        <v>5487900</v>
      </c>
      <c r="N72" s="31"/>
      <c r="O72" s="31">
        <f>O73</f>
        <v>5487900</v>
      </c>
      <c r="P72" s="31">
        <f>P73</f>
        <v>5487900</v>
      </c>
      <c r="Q72"/>
      <c r="R72"/>
      <c r="S72"/>
      <c r="T72"/>
      <c r="U72"/>
    </row>
    <row r="73" spans="1:21" ht="38.25">
      <c r="A73" s="26">
        <v>715</v>
      </c>
      <c r="B73" s="26" t="s">
        <v>139</v>
      </c>
      <c r="C73" s="39" t="s">
        <v>140</v>
      </c>
      <c r="D73" s="28"/>
      <c r="E73" s="48"/>
      <c r="F73" s="24"/>
      <c r="G73" s="31">
        <f>D73+F73</f>
        <v>0</v>
      </c>
      <c r="H73" s="24"/>
      <c r="I73" s="31"/>
      <c r="J73" s="33"/>
      <c r="K73" s="34"/>
      <c r="L73" s="24"/>
      <c r="M73" s="31">
        <v>5487900</v>
      </c>
      <c r="N73" s="31"/>
      <c r="O73" s="31">
        <v>5487900</v>
      </c>
      <c r="P73" s="31">
        <v>5487900</v>
      </c>
      <c r="Q73"/>
      <c r="R73"/>
      <c r="S73"/>
      <c r="T73"/>
      <c r="U73"/>
    </row>
    <row r="74" spans="1:21" ht="19.5" customHeight="1">
      <c r="A74" s="26">
        <v>715</v>
      </c>
      <c r="B74" s="47" t="s">
        <v>141</v>
      </c>
      <c r="C74" s="41" t="s">
        <v>142</v>
      </c>
      <c r="D74" s="28"/>
      <c r="E74" s="48"/>
      <c r="F74" s="24"/>
      <c r="G74" s="31">
        <f>D74+F74</f>
        <v>0</v>
      </c>
      <c r="H74" s="24"/>
      <c r="I74" s="31"/>
      <c r="J74" s="33"/>
      <c r="K74" s="34"/>
      <c r="L74" s="24"/>
      <c r="M74" s="42">
        <f>M75+M77</f>
        <v>837000</v>
      </c>
      <c r="N74" s="42"/>
      <c r="O74" s="42">
        <f>O75+O77</f>
        <v>837000</v>
      </c>
      <c r="P74" s="42">
        <f>P75+P77</f>
        <v>857000</v>
      </c>
      <c r="Q74"/>
      <c r="R74"/>
      <c r="S74"/>
      <c r="T74"/>
      <c r="U74"/>
    </row>
    <row r="75" spans="1:21" ht="25.5">
      <c r="A75" s="26">
        <v>715</v>
      </c>
      <c r="B75" s="26" t="s">
        <v>143</v>
      </c>
      <c r="C75" s="39" t="s">
        <v>144</v>
      </c>
      <c r="D75" s="28"/>
      <c r="E75" s="48"/>
      <c r="F75" s="24"/>
      <c r="G75" s="31"/>
      <c r="H75" s="24"/>
      <c r="I75" s="31"/>
      <c r="J75" s="33"/>
      <c r="K75" s="34"/>
      <c r="L75" s="24"/>
      <c r="M75" s="31">
        <f>M76</f>
        <v>457000</v>
      </c>
      <c r="N75" s="31"/>
      <c r="O75" s="31">
        <f>O76</f>
        <v>457000</v>
      </c>
      <c r="P75" s="31">
        <f>P76</f>
        <v>457000</v>
      </c>
      <c r="Q75"/>
      <c r="R75"/>
      <c r="S75"/>
      <c r="T75"/>
      <c r="U75"/>
    </row>
    <row r="76" spans="1:21" ht="38.25" customHeight="1">
      <c r="A76" s="26">
        <v>715</v>
      </c>
      <c r="B76" s="26" t="s">
        <v>145</v>
      </c>
      <c r="C76" s="39" t="s">
        <v>146</v>
      </c>
      <c r="D76" s="28"/>
      <c r="E76" s="48"/>
      <c r="F76" s="24"/>
      <c r="G76" s="31"/>
      <c r="H76" s="24"/>
      <c r="I76" s="31"/>
      <c r="J76" s="33"/>
      <c r="K76" s="34"/>
      <c r="L76" s="24"/>
      <c r="M76" s="31">
        <v>457000</v>
      </c>
      <c r="N76" s="31"/>
      <c r="O76" s="31">
        <v>457000</v>
      </c>
      <c r="P76" s="31">
        <v>457000</v>
      </c>
      <c r="Q76"/>
      <c r="R76"/>
      <c r="S76"/>
      <c r="T76"/>
      <c r="U76"/>
    </row>
    <row r="77" spans="1:21" ht="22.5" customHeight="1">
      <c r="A77" s="26">
        <v>715</v>
      </c>
      <c r="B77" s="26" t="s">
        <v>147</v>
      </c>
      <c r="C77" s="39" t="s">
        <v>148</v>
      </c>
      <c r="D77" s="28"/>
      <c r="E77" s="48"/>
      <c r="F77" s="24"/>
      <c r="G77" s="31">
        <f>D77+F77</f>
        <v>0</v>
      </c>
      <c r="H77" s="24"/>
      <c r="I77" s="31"/>
      <c r="J77" s="33"/>
      <c r="K77" s="34"/>
      <c r="L77" s="24"/>
      <c r="M77" s="31">
        <f>M78</f>
        <v>380000</v>
      </c>
      <c r="N77" s="31"/>
      <c r="O77" s="31">
        <f>O78</f>
        <v>380000</v>
      </c>
      <c r="P77" s="31">
        <f>P78</f>
        <v>400000</v>
      </c>
      <c r="Q77"/>
      <c r="R77"/>
      <c r="S77"/>
      <c r="T77"/>
      <c r="U77"/>
    </row>
    <row r="78" spans="1:21" ht="25.5" customHeight="1">
      <c r="A78" s="26">
        <v>715</v>
      </c>
      <c r="B78" s="26" t="s">
        <v>149</v>
      </c>
      <c r="C78" s="39" t="s">
        <v>150</v>
      </c>
      <c r="D78" s="28" t="e">
        <f>#REF!+#REF!</f>
        <v>#REF!</v>
      </c>
      <c r="E78" s="28" t="e">
        <f>#REF!+#REF!</f>
        <v>#REF!</v>
      </c>
      <c r="F78" s="28" t="e">
        <f>#REF!+#REF!</f>
        <v>#REF!</v>
      </c>
      <c r="G78" s="28" t="e">
        <f>#REF!+#REF!</f>
        <v>#REF!</v>
      </c>
      <c r="H78" s="28" t="e">
        <f>#REF!+#REF!</f>
        <v>#REF!</v>
      </c>
      <c r="I78" s="28" t="e">
        <f>#REF!+#REF!</f>
        <v>#REF!</v>
      </c>
      <c r="J78" s="29" t="e">
        <f>#REF!+#REF!</f>
        <v>#REF!</v>
      </c>
      <c r="K78" s="30" t="e">
        <f>#REF!+#REF!</f>
        <v>#REF!</v>
      </c>
      <c r="L78" s="24"/>
      <c r="M78" s="31">
        <v>380000</v>
      </c>
      <c r="N78" s="31"/>
      <c r="O78" s="31">
        <v>380000</v>
      </c>
      <c r="P78" s="31">
        <v>400000</v>
      </c>
      <c r="Q78"/>
      <c r="R78"/>
      <c r="S78"/>
      <c r="T78"/>
      <c r="U78"/>
    </row>
    <row r="79" spans="1:21" ht="30" customHeight="1">
      <c r="A79" s="12">
        <v>715</v>
      </c>
      <c r="B79" s="12" t="s">
        <v>151</v>
      </c>
      <c r="C79" s="20" t="s">
        <v>152</v>
      </c>
      <c r="D79" s="21">
        <f t="shared" ref="D79:K79" si="22">D82+D80</f>
        <v>80000</v>
      </c>
      <c r="E79" s="21">
        <f t="shared" si="22"/>
        <v>87000</v>
      </c>
      <c r="F79" s="21">
        <f t="shared" si="22"/>
        <v>0</v>
      </c>
      <c r="G79" s="21">
        <f t="shared" si="22"/>
        <v>80000</v>
      </c>
      <c r="H79" s="21">
        <f t="shared" si="22"/>
        <v>0</v>
      </c>
      <c r="I79" s="21">
        <f t="shared" si="22"/>
        <v>0</v>
      </c>
      <c r="J79" s="22">
        <f t="shared" si="22"/>
        <v>0</v>
      </c>
      <c r="K79" s="23">
        <f t="shared" si="22"/>
        <v>80000</v>
      </c>
      <c r="L79" s="24"/>
      <c r="M79" s="25">
        <f>M80+M82</f>
        <v>125000</v>
      </c>
      <c r="N79" s="25"/>
      <c r="O79" s="25">
        <f>O80+O82</f>
        <v>125000</v>
      </c>
      <c r="P79" s="25">
        <f>P80+P82</f>
        <v>125000</v>
      </c>
      <c r="Q79"/>
      <c r="R79"/>
      <c r="S79"/>
      <c r="T79"/>
      <c r="U79"/>
    </row>
    <row r="80" spans="1:21" ht="69" customHeight="1">
      <c r="A80" s="26">
        <v>715</v>
      </c>
      <c r="B80" s="26" t="s">
        <v>153</v>
      </c>
      <c r="C80" s="39" t="s">
        <v>154</v>
      </c>
      <c r="D80" s="28">
        <f t="shared" ref="D80:K80" si="23">D81</f>
        <v>30000</v>
      </c>
      <c r="E80" s="28">
        <f t="shared" si="23"/>
        <v>77000</v>
      </c>
      <c r="F80" s="28">
        <f t="shared" si="23"/>
        <v>0</v>
      </c>
      <c r="G80" s="28">
        <f t="shared" si="23"/>
        <v>30000</v>
      </c>
      <c r="H80" s="28">
        <f t="shared" si="23"/>
        <v>0</v>
      </c>
      <c r="I80" s="28">
        <f t="shared" si="23"/>
        <v>0</v>
      </c>
      <c r="J80" s="29">
        <f t="shared" si="23"/>
        <v>0</v>
      </c>
      <c r="K80" s="30">
        <f t="shared" si="23"/>
        <v>30000</v>
      </c>
      <c r="L80" s="24"/>
      <c r="M80" s="31">
        <f>M81</f>
        <v>50000</v>
      </c>
      <c r="N80" s="31"/>
      <c r="O80" s="31">
        <f>O81</f>
        <v>50000</v>
      </c>
      <c r="P80" s="31">
        <f>P81</f>
        <v>50000</v>
      </c>
      <c r="Q80"/>
      <c r="R80"/>
      <c r="S80"/>
      <c r="T80"/>
      <c r="U80"/>
    </row>
    <row r="81" spans="1:21" ht="79.5" customHeight="1">
      <c r="A81" s="26">
        <v>715</v>
      </c>
      <c r="B81" s="49" t="s">
        <v>155</v>
      </c>
      <c r="C81" s="39" t="s">
        <v>156</v>
      </c>
      <c r="D81" s="28">
        <v>30000</v>
      </c>
      <c r="E81" s="37">
        <v>77000</v>
      </c>
      <c r="F81" s="24"/>
      <c r="G81" s="31">
        <f>D81+F81</f>
        <v>30000</v>
      </c>
      <c r="H81" s="24"/>
      <c r="I81" s="31"/>
      <c r="J81" s="33"/>
      <c r="K81" s="34">
        <f>D81+J81</f>
        <v>30000</v>
      </c>
      <c r="L81" s="24"/>
      <c r="M81" s="31">
        <v>50000</v>
      </c>
      <c r="N81" s="31"/>
      <c r="O81" s="31">
        <v>50000</v>
      </c>
      <c r="P81" s="31">
        <v>50000</v>
      </c>
      <c r="Q81"/>
      <c r="R81"/>
      <c r="S81"/>
      <c r="T81"/>
      <c r="U81"/>
    </row>
    <row r="82" spans="1:21" ht="25.5">
      <c r="A82" s="26">
        <v>715</v>
      </c>
      <c r="B82" s="26" t="s">
        <v>157</v>
      </c>
      <c r="C82" s="39" t="s">
        <v>158</v>
      </c>
      <c r="D82" s="28">
        <f t="shared" ref="D82:K83" si="24">D83</f>
        <v>50000</v>
      </c>
      <c r="E82" s="28">
        <f t="shared" si="24"/>
        <v>10000</v>
      </c>
      <c r="F82" s="28">
        <f t="shared" si="24"/>
        <v>0</v>
      </c>
      <c r="G82" s="28">
        <f t="shared" si="24"/>
        <v>50000</v>
      </c>
      <c r="H82" s="28">
        <f t="shared" si="24"/>
        <v>0</v>
      </c>
      <c r="I82" s="28">
        <f t="shared" si="24"/>
        <v>0</v>
      </c>
      <c r="J82" s="29">
        <f t="shared" si="24"/>
        <v>0</v>
      </c>
      <c r="K82" s="30">
        <f t="shared" si="24"/>
        <v>50000</v>
      </c>
      <c r="L82" s="24"/>
      <c r="M82" s="31">
        <f>M83</f>
        <v>75000</v>
      </c>
      <c r="N82" s="31"/>
      <c r="O82" s="31">
        <f>O83</f>
        <v>75000</v>
      </c>
      <c r="P82" s="31">
        <f>P83</f>
        <v>75000</v>
      </c>
      <c r="Q82"/>
      <c r="R82"/>
      <c r="S82"/>
      <c r="T82"/>
      <c r="U82"/>
    </row>
    <row r="83" spans="1:21" ht="27.75" customHeight="1">
      <c r="A83" s="26">
        <v>715</v>
      </c>
      <c r="B83" s="26" t="s">
        <v>159</v>
      </c>
      <c r="C83" s="39" t="s">
        <v>160</v>
      </c>
      <c r="D83" s="28">
        <f t="shared" si="24"/>
        <v>50000</v>
      </c>
      <c r="E83" s="28">
        <f t="shared" si="24"/>
        <v>10000</v>
      </c>
      <c r="F83" s="28">
        <f t="shared" si="24"/>
        <v>0</v>
      </c>
      <c r="G83" s="28">
        <f t="shared" si="24"/>
        <v>50000</v>
      </c>
      <c r="H83" s="28">
        <f t="shared" si="24"/>
        <v>0</v>
      </c>
      <c r="I83" s="28">
        <f t="shared" si="24"/>
        <v>0</v>
      </c>
      <c r="J83" s="29">
        <f t="shared" si="24"/>
        <v>0</v>
      </c>
      <c r="K83" s="30">
        <f t="shared" si="24"/>
        <v>50000</v>
      </c>
      <c r="L83" s="24"/>
      <c r="M83" s="31">
        <f>M84</f>
        <v>75000</v>
      </c>
      <c r="N83" s="31"/>
      <c r="O83" s="31">
        <f>O84</f>
        <v>75000</v>
      </c>
      <c r="P83" s="31">
        <f>P84</f>
        <v>75000</v>
      </c>
      <c r="Q83"/>
      <c r="R83"/>
      <c r="S83"/>
      <c r="T83"/>
      <c r="U83"/>
    </row>
    <row r="84" spans="1:21" ht="42.75" customHeight="1">
      <c r="A84" s="26">
        <v>715</v>
      </c>
      <c r="B84" s="26" t="s">
        <v>161</v>
      </c>
      <c r="C84" s="39" t="s">
        <v>162</v>
      </c>
      <c r="D84" s="28">
        <v>50000</v>
      </c>
      <c r="E84" s="37">
        <v>10000</v>
      </c>
      <c r="F84" s="24"/>
      <c r="G84" s="31">
        <f>D84+F84</f>
        <v>50000</v>
      </c>
      <c r="H84" s="24"/>
      <c r="I84" s="31"/>
      <c r="J84" s="33"/>
      <c r="K84" s="34">
        <f>D84+J84</f>
        <v>50000</v>
      </c>
      <c r="L84" s="24"/>
      <c r="M84" s="31">
        <v>75000</v>
      </c>
      <c r="N84" s="31"/>
      <c r="O84" s="31">
        <v>75000</v>
      </c>
      <c r="P84" s="31">
        <v>75000</v>
      </c>
      <c r="Q84"/>
      <c r="R84"/>
      <c r="S84"/>
      <c r="T84"/>
      <c r="U84"/>
    </row>
    <row r="85" spans="1:21" ht="25.5" hidden="1" customHeight="1">
      <c r="A85" s="26"/>
      <c r="B85" s="26" t="s">
        <v>163</v>
      </c>
      <c r="C85" s="39" t="s">
        <v>164</v>
      </c>
      <c r="D85" s="28"/>
      <c r="E85" s="32"/>
      <c r="F85" s="24"/>
      <c r="G85" s="31">
        <f>D85+F85</f>
        <v>0</v>
      </c>
      <c r="H85" s="24"/>
      <c r="I85" s="31">
        <f>G85+H85</f>
        <v>0</v>
      </c>
      <c r="J85" s="33"/>
      <c r="K85" s="34"/>
      <c r="L85" s="24"/>
      <c r="M85" s="31">
        <f>K85+L85</f>
        <v>0</v>
      </c>
      <c r="N85" s="31"/>
      <c r="O85" s="31">
        <f>M85+N85</f>
        <v>0</v>
      </c>
      <c r="P85" s="35"/>
      <c r="Q85"/>
      <c r="R85"/>
      <c r="S85"/>
      <c r="T85"/>
      <c r="U85"/>
    </row>
    <row r="86" spans="1:21" ht="22.5" hidden="1" customHeight="1">
      <c r="A86" s="26"/>
      <c r="B86" s="26" t="s">
        <v>165</v>
      </c>
      <c r="C86" s="39" t="s">
        <v>166</v>
      </c>
      <c r="D86" s="28"/>
      <c r="E86" s="32"/>
      <c r="F86" s="24"/>
      <c r="G86" s="31">
        <f>D86+F86</f>
        <v>0</v>
      </c>
      <c r="H86" s="24"/>
      <c r="I86" s="31">
        <f>G86+H86</f>
        <v>0</v>
      </c>
      <c r="J86" s="33"/>
      <c r="K86" s="34"/>
      <c r="L86" s="24"/>
      <c r="M86" s="31">
        <f>K86+L86</f>
        <v>0</v>
      </c>
      <c r="N86" s="31"/>
      <c r="O86" s="31">
        <f>M86+N86</f>
        <v>0</v>
      </c>
      <c r="P86" s="35"/>
      <c r="Q86"/>
      <c r="R86"/>
      <c r="S86"/>
      <c r="T86"/>
      <c r="U86"/>
    </row>
    <row r="87" spans="1:21" ht="19.5" customHeight="1">
      <c r="A87" s="12"/>
      <c r="B87" s="12" t="s">
        <v>167</v>
      </c>
      <c r="C87" s="20" t="s">
        <v>168</v>
      </c>
      <c r="D87" s="21" t="e">
        <f>D88+D89+D93+#REF!+D99+#REF!+D100+D101</f>
        <v>#REF!</v>
      </c>
      <c r="E87" s="21" t="e">
        <f>E88+E89+E93+#REF!+E99+#REF!+E100+E101</f>
        <v>#REF!</v>
      </c>
      <c r="F87" s="21" t="e">
        <f>F88+F89+F93+#REF!+F99+#REF!+F100+F101</f>
        <v>#REF!</v>
      </c>
      <c r="G87" s="21" t="e">
        <f>G88+G89+G93+#REF!+G99+#REF!+G100+G101</f>
        <v>#REF!</v>
      </c>
      <c r="H87" s="21" t="e">
        <f>H88+H89+H93+#REF!+H99+#REF!+H100+H101</f>
        <v>#REF!</v>
      </c>
      <c r="I87" s="21" t="e">
        <f>I88+I89+I93+#REF!+I99+#REF!+I100+I101</f>
        <v>#REF!</v>
      </c>
      <c r="J87" s="22" t="e">
        <f>J88+J89+J93+#REF!+J99+#REF!+J100+J101</f>
        <v>#REF!</v>
      </c>
      <c r="K87" s="23" t="e">
        <f>K88+K89+K93+#REF!+K99+#REF!+K100+K101</f>
        <v>#REF!</v>
      </c>
      <c r="L87" s="24"/>
      <c r="M87" s="25">
        <f>M90+M92+M94+M96+M101+M107+M109</f>
        <v>1272600</v>
      </c>
      <c r="N87" s="25"/>
      <c r="O87" s="25">
        <f>O90+O92+O94+O96+O101+O107+O109</f>
        <v>1272600</v>
      </c>
      <c r="P87" s="25">
        <f>P90+P92+P94+P96+P101+P107+P109</f>
        <v>1322600</v>
      </c>
      <c r="Q87"/>
      <c r="R87"/>
      <c r="S87"/>
      <c r="T87"/>
      <c r="U87"/>
    </row>
    <row r="88" spans="1:21" ht="16.5" hidden="1" customHeight="1">
      <c r="A88" s="12"/>
      <c r="B88" s="26" t="s">
        <v>169</v>
      </c>
      <c r="C88" s="39" t="s">
        <v>170</v>
      </c>
      <c r="D88" s="28">
        <v>100000</v>
      </c>
      <c r="E88" s="21"/>
      <c r="F88" s="21"/>
      <c r="G88" s="21"/>
      <c r="H88" s="21"/>
      <c r="I88" s="21"/>
      <c r="J88" s="33"/>
      <c r="K88" s="36">
        <f>D88+J88</f>
        <v>100000</v>
      </c>
      <c r="L88" s="24"/>
      <c r="M88" s="31"/>
      <c r="N88" s="31"/>
      <c r="O88" s="31"/>
      <c r="P88"/>
      <c r="Q88"/>
      <c r="R88"/>
      <c r="S88"/>
      <c r="T88"/>
      <c r="U88"/>
    </row>
    <row r="89" spans="1:21" ht="21.75" hidden="1" customHeight="1">
      <c r="A89" s="12"/>
      <c r="B89" s="26" t="s">
        <v>171</v>
      </c>
      <c r="C89" s="39" t="s">
        <v>172</v>
      </c>
      <c r="D89" s="28">
        <v>5000</v>
      </c>
      <c r="E89" s="21"/>
      <c r="F89" s="21"/>
      <c r="G89" s="21"/>
      <c r="H89" s="21"/>
      <c r="I89" s="21"/>
      <c r="J89" s="33"/>
      <c r="K89" s="36">
        <f>D89+J89</f>
        <v>5000</v>
      </c>
      <c r="L89" s="24"/>
      <c r="M89" s="31"/>
      <c r="N89" s="31"/>
      <c r="O89" s="31"/>
      <c r="P89"/>
      <c r="Q89"/>
      <c r="R89"/>
      <c r="S89"/>
      <c r="T89"/>
      <c r="U89"/>
    </row>
    <row r="90" spans="1:21" ht="43.5" customHeight="1">
      <c r="A90" s="12">
        <v>715</v>
      </c>
      <c r="B90" s="47" t="s">
        <v>173</v>
      </c>
      <c r="C90" s="41" t="s">
        <v>174</v>
      </c>
      <c r="D90" s="28"/>
      <c r="E90" s="21"/>
      <c r="F90" s="21"/>
      <c r="G90" s="21"/>
      <c r="H90" s="21"/>
      <c r="I90" s="21"/>
      <c r="J90" s="33"/>
      <c r="K90" s="36"/>
      <c r="L90" s="24"/>
      <c r="M90" s="42">
        <f>M91</f>
        <v>23000</v>
      </c>
      <c r="N90" s="42"/>
      <c r="O90" s="42">
        <f>O91</f>
        <v>23000</v>
      </c>
      <c r="P90" s="42">
        <f>P91</f>
        <v>22500</v>
      </c>
      <c r="Q90"/>
      <c r="R90"/>
      <c r="S90"/>
      <c r="T90"/>
      <c r="U90"/>
    </row>
    <row r="91" spans="1:21" ht="63.75">
      <c r="A91" s="12">
        <v>715</v>
      </c>
      <c r="B91" s="26" t="s">
        <v>175</v>
      </c>
      <c r="C91" s="39" t="s">
        <v>176</v>
      </c>
      <c r="D91" s="28"/>
      <c r="E91" s="21"/>
      <c r="F91" s="21"/>
      <c r="G91" s="21"/>
      <c r="H91" s="21"/>
      <c r="I91" s="21"/>
      <c r="J91" s="33"/>
      <c r="K91" s="36"/>
      <c r="L91" s="24"/>
      <c r="M91" s="31">
        <v>23000</v>
      </c>
      <c r="N91" s="31"/>
      <c r="O91" s="31">
        <v>23000</v>
      </c>
      <c r="P91" s="31">
        <v>22500</v>
      </c>
      <c r="Q91"/>
      <c r="R91"/>
      <c r="S91"/>
      <c r="T91"/>
      <c r="U91"/>
    </row>
    <row r="92" spans="1:21" ht="76.5">
      <c r="A92" s="12">
        <v>715</v>
      </c>
      <c r="B92" s="47" t="s">
        <v>177</v>
      </c>
      <c r="C92" s="41" t="s">
        <v>178</v>
      </c>
      <c r="D92" s="28"/>
      <c r="E92" s="21"/>
      <c r="F92" s="21"/>
      <c r="G92" s="21"/>
      <c r="H92" s="21"/>
      <c r="I92" s="21"/>
      <c r="J92" s="33"/>
      <c r="K92" s="36"/>
      <c r="L92" s="24"/>
      <c r="M92" s="42">
        <f>M93</f>
        <v>3000</v>
      </c>
      <c r="N92" s="42"/>
      <c r="O92" s="42">
        <f>O93</f>
        <v>3000</v>
      </c>
      <c r="P92" s="42">
        <f>P93</f>
        <v>2000</v>
      </c>
      <c r="Q92"/>
      <c r="R92"/>
      <c r="S92"/>
      <c r="T92"/>
      <c r="U92"/>
    </row>
    <row r="93" spans="1:21" ht="74.25" customHeight="1">
      <c r="A93" s="26">
        <v>715</v>
      </c>
      <c r="B93" s="26" t="s">
        <v>179</v>
      </c>
      <c r="C93" s="39" t="s">
        <v>180</v>
      </c>
      <c r="D93" s="28">
        <v>5000</v>
      </c>
      <c r="E93" s="37">
        <v>-20000</v>
      </c>
      <c r="F93" s="24"/>
      <c r="G93" s="31">
        <f>D93+F93</f>
        <v>5000</v>
      </c>
      <c r="H93" s="24"/>
      <c r="I93" s="31"/>
      <c r="J93" s="33"/>
      <c r="K93" s="36">
        <f>D93+J93</f>
        <v>5000</v>
      </c>
      <c r="L93" s="24"/>
      <c r="M93" s="31">
        <v>3000</v>
      </c>
      <c r="N93" s="31"/>
      <c r="O93" s="31">
        <v>3000</v>
      </c>
      <c r="P93" s="31">
        <v>2000</v>
      </c>
      <c r="Q93"/>
      <c r="R93"/>
      <c r="S93"/>
      <c r="T93"/>
      <c r="U93"/>
    </row>
    <row r="94" spans="1:21" ht="67.5" customHeight="1">
      <c r="A94" s="26">
        <v>715</v>
      </c>
      <c r="B94" s="47" t="s">
        <v>181</v>
      </c>
      <c r="C94" s="41" t="s">
        <v>182</v>
      </c>
      <c r="D94" s="28"/>
      <c r="E94" s="37"/>
      <c r="F94" s="24"/>
      <c r="G94" s="31"/>
      <c r="H94" s="24"/>
      <c r="I94" s="31"/>
      <c r="J94" s="33"/>
      <c r="K94" s="36"/>
      <c r="L94" s="24"/>
      <c r="M94" s="42">
        <f>M95</f>
        <v>90000</v>
      </c>
      <c r="N94" s="42"/>
      <c r="O94" s="42">
        <f>O95</f>
        <v>90000</v>
      </c>
      <c r="P94" s="42">
        <f>P95</f>
        <v>90000</v>
      </c>
      <c r="Q94"/>
      <c r="R94"/>
      <c r="S94"/>
      <c r="T94"/>
      <c r="U94"/>
    </row>
    <row r="95" spans="1:21" ht="74.25" customHeight="1">
      <c r="A95" s="26">
        <v>715</v>
      </c>
      <c r="B95" s="26" t="s">
        <v>183</v>
      </c>
      <c r="C95" s="39" t="s">
        <v>184</v>
      </c>
      <c r="D95" s="28"/>
      <c r="E95" s="37"/>
      <c r="F95" s="24"/>
      <c r="G95" s="31"/>
      <c r="H95" s="24"/>
      <c r="I95" s="31"/>
      <c r="J95" s="33"/>
      <c r="K95" s="36"/>
      <c r="L95" s="24"/>
      <c r="M95" s="31">
        <v>90000</v>
      </c>
      <c r="N95" s="31"/>
      <c r="O95" s="31">
        <v>90000</v>
      </c>
      <c r="P95" s="31">
        <v>90000</v>
      </c>
      <c r="Q95"/>
      <c r="R95"/>
      <c r="S95"/>
      <c r="T95"/>
      <c r="U95"/>
    </row>
    <row r="96" spans="1:21" ht="51.75" customHeight="1">
      <c r="A96" s="26">
        <v>715</v>
      </c>
      <c r="B96" s="47" t="s">
        <v>185</v>
      </c>
      <c r="C96" s="41" t="s">
        <v>186</v>
      </c>
      <c r="D96" s="28"/>
      <c r="E96" s="37"/>
      <c r="F96" s="24"/>
      <c r="G96" s="31"/>
      <c r="H96" s="24"/>
      <c r="I96" s="31"/>
      <c r="J96" s="33"/>
      <c r="K96" s="36"/>
      <c r="L96" s="24"/>
      <c r="M96" s="42">
        <f>M97+M98</f>
        <v>20000</v>
      </c>
      <c r="N96" s="42"/>
      <c r="O96" s="42">
        <f>O97+O98</f>
        <v>20000</v>
      </c>
      <c r="P96" s="42">
        <f>P97+P98</f>
        <v>20000</v>
      </c>
      <c r="Q96"/>
      <c r="R96"/>
      <c r="S96"/>
      <c r="T96"/>
      <c r="U96"/>
    </row>
    <row r="97" spans="1:21" ht="77.25" customHeight="1">
      <c r="A97" s="26">
        <v>715</v>
      </c>
      <c r="B97" s="26" t="s">
        <v>187</v>
      </c>
      <c r="C97" s="39" t="s">
        <v>188</v>
      </c>
      <c r="D97" s="28"/>
      <c r="E97" s="37"/>
      <c r="F97" s="24"/>
      <c r="G97" s="31"/>
      <c r="H97" s="24"/>
      <c r="I97" s="31"/>
      <c r="J97" s="33"/>
      <c r="K97" s="36"/>
      <c r="L97" s="24"/>
      <c r="M97" s="31">
        <v>15000</v>
      </c>
      <c r="N97" s="31"/>
      <c r="O97" s="31">
        <v>15000</v>
      </c>
      <c r="P97" s="31">
        <v>15000</v>
      </c>
      <c r="Q97"/>
      <c r="R97"/>
      <c r="S97"/>
      <c r="T97"/>
      <c r="U97"/>
    </row>
    <row r="98" spans="1:21" ht="66.75" customHeight="1">
      <c r="A98" s="26">
        <v>715</v>
      </c>
      <c r="B98" s="26" t="s">
        <v>189</v>
      </c>
      <c r="C98" s="39" t="s">
        <v>190</v>
      </c>
      <c r="D98" s="28"/>
      <c r="E98" s="37"/>
      <c r="F98" s="24"/>
      <c r="G98" s="31"/>
      <c r="H98" s="24"/>
      <c r="I98" s="31"/>
      <c r="J98" s="33"/>
      <c r="K98" s="36"/>
      <c r="L98" s="24"/>
      <c r="M98" s="31">
        <v>5000</v>
      </c>
      <c r="N98" s="31"/>
      <c r="O98" s="31">
        <v>5000</v>
      </c>
      <c r="P98" s="31">
        <v>5000</v>
      </c>
      <c r="Q98"/>
      <c r="R98"/>
      <c r="S98"/>
      <c r="T98"/>
      <c r="U98"/>
    </row>
    <row r="99" spans="1:21" ht="36.75" hidden="1" customHeight="1">
      <c r="A99" s="26"/>
      <c r="B99" s="26" t="s">
        <v>191</v>
      </c>
      <c r="C99" s="39" t="s">
        <v>192</v>
      </c>
      <c r="D99" s="28">
        <v>0</v>
      </c>
      <c r="E99" s="37"/>
      <c r="F99" s="24"/>
      <c r="G99" s="31">
        <f>D99+F99</f>
        <v>0</v>
      </c>
      <c r="H99" s="24"/>
      <c r="I99" s="31"/>
      <c r="J99" s="33"/>
      <c r="K99" s="36">
        <f>D99+J99</f>
        <v>0</v>
      </c>
      <c r="L99" s="24"/>
      <c r="M99" s="31">
        <f>K99+L99</f>
        <v>0</v>
      </c>
      <c r="N99" s="31"/>
      <c r="O99" s="31">
        <f>M99+N99</f>
        <v>0</v>
      </c>
      <c r="P99" s="31"/>
      <c r="Q99"/>
      <c r="R99"/>
      <c r="S99"/>
      <c r="T99"/>
      <c r="U99"/>
    </row>
    <row r="100" spans="1:21" ht="50.25" hidden="1" customHeight="1">
      <c r="A100" s="26"/>
      <c r="B100" s="26" t="s">
        <v>191</v>
      </c>
      <c r="C100" s="39" t="s">
        <v>193</v>
      </c>
      <c r="D100" s="28">
        <v>200000</v>
      </c>
      <c r="E100" s="37"/>
      <c r="F100" s="24"/>
      <c r="G100" s="31"/>
      <c r="H100" s="24"/>
      <c r="I100" s="31"/>
      <c r="J100" s="33"/>
      <c r="K100" s="36">
        <f>D100+J100</f>
        <v>200000</v>
      </c>
      <c r="L100" s="24"/>
      <c r="M100" s="31"/>
      <c r="N100" s="31"/>
      <c r="O100" s="31"/>
      <c r="P100" s="31"/>
      <c r="Q100"/>
      <c r="R100"/>
      <c r="S100"/>
      <c r="T100"/>
      <c r="U100"/>
    </row>
    <row r="101" spans="1:21" ht="69" customHeight="1">
      <c r="A101" s="26">
        <v>715</v>
      </c>
      <c r="B101" s="47" t="s">
        <v>194</v>
      </c>
      <c r="C101" s="41" t="s">
        <v>195</v>
      </c>
      <c r="D101" s="28">
        <f t="shared" ref="D101:K101" si="25">D102</f>
        <v>330000</v>
      </c>
      <c r="E101" s="28">
        <f t="shared" si="25"/>
        <v>0</v>
      </c>
      <c r="F101" s="28">
        <f t="shared" si="25"/>
        <v>0</v>
      </c>
      <c r="G101" s="28">
        <f t="shared" si="25"/>
        <v>330000</v>
      </c>
      <c r="H101" s="28">
        <f t="shared" si="25"/>
        <v>0</v>
      </c>
      <c r="I101" s="28">
        <f t="shared" si="25"/>
        <v>0</v>
      </c>
      <c r="J101" s="29">
        <f t="shared" si="25"/>
        <v>0</v>
      </c>
      <c r="K101" s="30">
        <f t="shared" si="25"/>
        <v>330000</v>
      </c>
      <c r="L101" s="24"/>
      <c r="M101" s="42">
        <f>M102</f>
        <v>616600</v>
      </c>
      <c r="N101" s="42"/>
      <c r="O101" s="42">
        <f>O102</f>
        <v>616600</v>
      </c>
      <c r="P101" s="42">
        <f>P102</f>
        <v>668100</v>
      </c>
      <c r="Q101"/>
      <c r="R101"/>
      <c r="S101"/>
      <c r="T101"/>
      <c r="U101"/>
    </row>
    <row r="102" spans="1:21" ht="63" customHeight="1">
      <c r="A102" s="26">
        <v>715</v>
      </c>
      <c r="B102" s="26" t="s">
        <v>196</v>
      </c>
      <c r="C102" s="39" t="s">
        <v>197</v>
      </c>
      <c r="D102" s="28">
        <v>330000</v>
      </c>
      <c r="E102" s="32"/>
      <c r="F102" s="24"/>
      <c r="G102" s="31">
        <f>D102+F102</f>
        <v>330000</v>
      </c>
      <c r="H102" s="24"/>
      <c r="I102" s="31"/>
      <c r="J102" s="33"/>
      <c r="K102" s="34">
        <f>D102+J102</f>
        <v>330000</v>
      </c>
      <c r="L102" s="24"/>
      <c r="M102" s="31">
        <v>616600</v>
      </c>
      <c r="N102" s="31"/>
      <c r="O102" s="31">
        <v>616600</v>
      </c>
      <c r="P102" s="31">
        <v>668100</v>
      </c>
      <c r="Q102"/>
      <c r="R102"/>
      <c r="S102"/>
      <c r="T102"/>
      <c r="U102"/>
    </row>
    <row r="103" spans="1:21" ht="0.75" hidden="1" customHeight="1">
      <c r="A103" s="12">
        <v>700</v>
      </c>
      <c r="B103" s="12" t="s">
        <v>198</v>
      </c>
      <c r="C103" s="20" t="s">
        <v>199</v>
      </c>
      <c r="D103" s="21"/>
      <c r="E103" s="32"/>
      <c r="F103" s="24"/>
      <c r="G103" s="31">
        <f>D103+F103</f>
        <v>0</v>
      </c>
      <c r="H103" s="24"/>
      <c r="I103" s="31"/>
      <c r="J103" s="33"/>
      <c r="K103" s="34"/>
      <c r="L103" s="24"/>
      <c r="M103" s="31">
        <f>K103+L103</f>
        <v>0</v>
      </c>
      <c r="N103" s="31"/>
      <c r="O103" s="31">
        <f>M103+N103</f>
        <v>0</v>
      </c>
      <c r="P103" s="35"/>
      <c r="Q103"/>
      <c r="R103"/>
      <c r="S103"/>
      <c r="T103"/>
      <c r="U103"/>
    </row>
    <row r="104" spans="1:21" ht="25.5" hidden="1">
      <c r="A104" s="26">
        <v>700</v>
      </c>
      <c r="B104" s="26" t="s">
        <v>200</v>
      </c>
      <c r="C104" s="39" t="s">
        <v>201</v>
      </c>
      <c r="D104" s="43"/>
      <c r="E104" s="32"/>
      <c r="F104" s="24"/>
      <c r="G104" s="31">
        <f>D104+F104</f>
        <v>0</v>
      </c>
      <c r="H104" s="24"/>
      <c r="I104" s="31"/>
      <c r="J104" s="33"/>
      <c r="K104" s="34"/>
      <c r="L104" s="24"/>
      <c r="M104" s="31">
        <f>K104+L104</f>
        <v>0</v>
      </c>
      <c r="N104" s="31"/>
      <c r="O104" s="31">
        <f>M104+N104</f>
        <v>0</v>
      </c>
      <c r="P104" s="35"/>
      <c r="Q104"/>
      <c r="R104"/>
      <c r="S104"/>
      <c r="T104"/>
      <c r="U104"/>
    </row>
    <row r="105" spans="1:21" hidden="1">
      <c r="A105" s="26">
        <v>700</v>
      </c>
      <c r="B105" s="26" t="s">
        <v>202</v>
      </c>
      <c r="C105" s="39" t="s">
        <v>203</v>
      </c>
      <c r="D105" s="28"/>
      <c r="E105" s="32"/>
      <c r="F105" s="24"/>
      <c r="G105" s="31">
        <f>D105+F105</f>
        <v>0</v>
      </c>
      <c r="H105" s="24"/>
      <c r="I105" s="31"/>
      <c r="J105" s="33"/>
      <c r="K105" s="34"/>
      <c r="L105" s="24"/>
      <c r="M105" s="31">
        <f>K105+L105</f>
        <v>0</v>
      </c>
      <c r="N105" s="31"/>
      <c r="O105" s="31">
        <f>M105+N105</f>
        <v>0</v>
      </c>
      <c r="P105" s="35"/>
      <c r="Q105"/>
      <c r="R105"/>
      <c r="S105"/>
      <c r="T105"/>
      <c r="U105"/>
    </row>
    <row r="106" spans="1:21" ht="19.5" hidden="1" customHeight="1">
      <c r="A106" s="26">
        <v>700</v>
      </c>
      <c r="B106" s="26" t="s">
        <v>204</v>
      </c>
      <c r="C106" s="39" t="s">
        <v>205</v>
      </c>
      <c r="D106" s="28"/>
      <c r="E106" s="32"/>
      <c r="F106" s="24"/>
      <c r="G106" s="31">
        <f>D106+F106</f>
        <v>0</v>
      </c>
      <c r="H106" s="24"/>
      <c r="I106" s="31"/>
      <c r="J106" s="33"/>
      <c r="K106" s="34"/>
      <c r="L106" s="24"/>
      <c r="M106" s="31">
        <f>K106+L106</f>
        <v>0</v>
      </c>
      <c r="N106" s="31"/>
      <c r="O106" s="31">
        <f>M106+N106</f>
        <v>0</v>
      </c>
      <c r="P106" s="35"/>
      <c r="Q106"/>
      <c r="R106"/>
      <c r="S106"/>
      <c r="T106"/>
      <c r="U106"/>
    </row>
    <row r="107" spans="1:21" ht="57" customHeight="1">
      <c r="A107" s="26">
        <v>715</v>
      </c>
      <c r="B107" s="47" t="s">
        <v>206</v>
      </c>
      <c r="C107" s="41" t="s">
        <v>207</v>
      </c>
      <c r="D107" s="28"/>
      <c r="E107" s="32"/>
      <c r="F107" s="24"/>
      <c r="G107" s="31"/>
      <c r="H107" s="24"/>
      <c r="I107" s="31"/>
      <c r="J107" s="33"/>
      <c r="K107" s="34"/>
      <c r="L107" s="24"/>
      <c r="M107" s="42">
        <f>M108</f>
        <v>20000</v>
      </c>
      <c r="N107" s="42"/>
      <c r="O107" s="42">
        <f>O108</f>
        <v>20000</v>
      </c>
      <c r="P107" s="42">
        <f>P108</f>
        <v>20000</v>
      </c>
      <c r="Q107"/>
      <c r="R107"/>
      <c r="S107"/>
      <c r="T107"/>
      <c r="U107"/>
    </row>
    <row r="108" spans="1:21" ht="58.5" customHeight="1">
      <c r="A108" s="26">
        <v>715</v>
      </c>
      <c r="B108" s="26" t="s">
        <v>208</v>
      </c>
      <c r="C108" s="39" t="s">
        <v>209</v>
      </c>
      <c r="D108" s="28"/>
      <c r="E108" s="32"/>
      <c r="F108" s="24"/>
      <c r="G108" s="31"/>
      <c r="H108" s="24"/>
      <c r="I108" s="31"/>
      <c r="J108" s="33"/>
      <c r="K108" s="34"/>
      <c r="L108" s="24"/>
      <c r="M108" s="31">
        <v>20000</v>
      </c>
      <c r="N108" s="31"/>
      <c r="O108" s="31">
        <v>20000</v>
      </c>
      <c r="P108" s="31">
        <v>20000</v>
      </c>
      <c r="Q108"/>
      <c r="R108"/>
      <c r="S108"/>
      <c r="T108"/>
      <c r="U108"/>
    </row>
    <row r="109" spans="1:21" ht="20.25" customHeight="1">
      <c r="A109" s="26">
        <v>715</v>
      </c>
      <c r="B109" s="47" t="s">
        <v>210</v>
      </c>
      <c r="C109" s="41" t="s">
        <v>211</v>
      </c>
      <c r="D109" s="28"/>
      <c r="E109" s="32"/>
      <c r="F109" s="24"/>
      <c r="G109" s="31"/>
      <c r="H109" s="24"/>
      <c r="I109" s="31"/>
      <c r="J109" s="33"/>
      <c r="K109" s="34"/>
      <c r="L109" s="24"/>
      <c r="M109" s="42">
        <f>M110</f>
        <v>500000</v>
      </c>
      <c r="N109" s="42"/>
      <c r="O109" s="42">
        <f>O110</f>
        <v>500000</v>
      </c>
      <c r="P109" s="42">
        <f>P110</f>
        <v>500000</v>
      </c>
      <c r="Q109"/>
      <c r="R109"/>
      <c r="S109"/>
      <c r="T109"/>
      <c r="U109"/>
    </row>
    <row r="110" spans="1:21" ht="58.5" customHeight="1">
      <c r="A110" s="26">
        <v>715</v>
      </c>
      <c r="B110" s="26" t="s">
        <v>212</v>
      </c>
      <c r="C110" s="39" t="s">
        <v>213</v>
      </c>
      <c r="D110" s="28"/>
      <c r="E110" s="32"/>
      <c r="F110" s="24"/>
      <c r="G110" s="31"/>
      <c r="H110" s="24"/>
      <c r="I110" s="31"/>
      <c r="J110" s="33"/>
      <c r="K110" s="34"/>
      <c r="L110" s="24"/>
      <c r="M110" s="31">
        <v>500000</v>
      </c>
      <c r="N110" s="31"/>
      <c r="O110" s="31">
        <v>500000</v>
      </c>
      <c r="P110" s="31">
        <v>500000</v>
      </c>
      <c r="Q110"/>
      <c r="R110"/>
      <c r="S110"/>
      <c r="T110"/>
      <c r="U110"/>
    </row>
    <row r="111" spans="1:21" ht="21" customHeight="1">
      <c r="A111" s="26"/>
      <c r="B111" s="12" t="s">
        <v>214</v>
      </c>
      <c r="C111" s="20" t="s">
        <v>215</v>
      </c>
      <c r="D111" s="21">
        <f>D112</f>
        <v>445136370</v>
      </c>
      <c r="E111" s="50"/>
      <c r="F111" s="15"/>
      <c r="G111" s="25"/>
      <c r="H111" s="15"/>
      <c r="I111" s="25"/>
      <c r="J111" s="51">
        <f t="shared" ref="J111:P111" si="26">J112</f>
        <v>27565839.140000001</v>
      </c>
      <c r="K111" s="52">
        <f t="shared" si="26"/>
        <v>472702209.14000005</v>
      </c>
      <c r="L111" s="24">
        <f t="shared" si="26"/>
        <v>4247805.6500000004</v>
      </c>
      <c r="M111" s="25">
        <f t="shared" si="26"/>
        <v>523054503.20000005</v>
      </c>
      <c r="N111" s="25">
        <f t="shared" si="26"/>
        <v>2793159</v>
      </c>
      <c r="O111" s="25">
        <f t="shared" si="26"/>
        <v>525847662.20000005</v>
      </c>
      <c r="P111" s="25">
        <f t="shared" si="26"/>
        <v>511375482.15999997</v>
      </c>
      <c r="Q111" s="53"/>
      <c r="R111" s="53"/>
      <c r="S111"/>
      <c r="T111"/>
      <c r="U111"/>
    </row>
    <row r="112" spans="1:21" ht="30" customHeight="1">
      <c r="A112" s="12"/>
      <c r="B112" s="13" t="s">
        <v>216</v>
      </c>
      <c r="C112" s="54" t="s">
        <v>217</v>
      </c>
      <c r="D112" s="21">
        <f t="shared" ref="D112:K112" si="27">D113+D117+D125+D149</f>
        <v>445136370</v>
      </c>
      <c r="E112" s="21">
        <f t="shared" si="27"/>
        <v>180161500</v>
      </c>
      <c r="F112" s="21">
        <f t="shared" si="27"/>
        <v>0</v>
      </c>
      <c r="G112" s="21">
        <f t="shared" si="27"/>
        <v>432498970</v>
      </c>
      <c r="H112" s="21">
        <f t="shared" si="27"/>
        <v>0</v>
      </c>
      <c r="I112" s="21">
        <f t="shared" si="27"/>
        <v>0</v>
      </c>
      <c r="J112" s="22">
        <f t="shared" si="27"/>
        <v>27565839.140000001</v>
      </c>
      <c r="K112" s="23">
        <f t="shared" si="27"/>
        <v>472702209.14000005</v>
      </c>
      <c r="L112" s="24">
        <f>L117+L125</f>
        <v>4247805.6500000004</v>
      </c>
      <c r="M112" s="25">
        <f>M113+M117+M125+M149</f>
        <v>523054503.20000005</v>
      </c>
      <c r="N112" s="25">
        <f>N117</f>
        <v>2793159</v>
      </c>
      <c r="O112" s="25">
        <f>O113+O117+O125+O149</f>
        <v>525847662.20000005</v>
      </c>
      <c r="P112" s="25">
        <f>P113+P117+P125+P149</f>
        <v>511375482.15999997</v>
      </c>
      <c r="Q112" s="53"/>
      <c r="R112" s="53"/>
      <c r="S112"/>
      <c r="T112"/>
      <c r="U112"/>
    </row>
    <row r="113" spans="1:21" ht="24" customHeight="1">
      <c r="A113" s="26">
        <v>705</v>
      </c>
      <c r="B113" s="12" t="s">
        <v>218</v>
      </c>
      <c r="C113" s="55" t="s">
        <v>219</v>
      </c>
      <c r="D113" s="21">
        <f t="shared" ref="D113:K113" si="28">D114+D115+D116</f>
        <v>171241100</v>
      </c>
      <c r="E113" s="21">
        <f t="shared" si="28"/>
        <v>0</v>
      </c>
      <c r="F113" s="21">
        <f t="shared" si="28"/>
        <v>0</v>
      </c>
      <c r="G113" s="21">
        <f t="shared" si="28"/>
        <v>171241100</v>
      </c>
      <c r="H113" s="21">
        <f t="shared" si="28"/>
        <v>0</v>
      </c>
      <c r="I113" s="21">
        <f t="shared" si="28"/>
        <v>0</v>
      </c>
      <c r="J113" s="22">
        <f t="shared" si="28"/>
        <v>0</v>
      </c>
      <c r="K113" s="23">
        <f t="shared" si="28"/>
        <v>171241100</v>
      </c>
      <c r="L113" s="24"/>
      <c r="M113" s="25">
        <f>M114+M115+M116</f>
        <v>150150200</v>
      </c>
      <c r="N113" s="25"/>
      <c r="O113" s="25">
        <f>O114+O115+O116</f>
        <v>150150200</v>
      </c>
      <c r="P113" s="25">
        <f>P114+P115+P116</f>
        <v>157246900</v>
      </c>
      <c r="Q113"/>
      <c r="R113"/>
      <c r="S113"/>
      <c r="T113"/>
      <c r="U113"/>
    </row>
    <row r="114" spans="1:21" ht="42" customHeight="1">
      <c r="A114" s="26">
        <v>705</v>
      </c>
      <c r="B114" s="26" t="s">
        <v>220</v>
      </c>
      <c r="C114" s="39" t="s">
        <v>221</v>
      </c>
      <c r="D114" s="28">
        <v>156595200</v>
      </c>
      <c r="E114" s="32"/>
      <c r="F114" s="24"/>
      <c r="G114" s="31">
        <f>D114+F114</f>
        <v>156595200</v>
      </c>
      <c r="H114" s="24"/>
      <c r="I114" s="31"/>
      <c r="J114" s="33"/>
      <c r="K114" s="36">
        <f>D114+J114</f>
        <v>156595200</v>
      </c>
      <c r="L114" s="24"/>
      <c r="M114" s="31">
        <v>150150200</v>
      </c>
      <c r="N114" s="31"/>
      <c r="O114" s="31">
        <v>150150200</v>
      </c>
      <c r="P114" s="31">
        <v>157246900</v>
      </c>
      <c r="Q114" s="56"/>
      <c r="R114" s="56"/>
      <c r="S114"/>
      <c r="T114"/>
      <c r="U114"/>
    </row>
    <row r="115" spans="1:21" ht="0.75" hidden="1" customHeight="1">
      <c r="A115" s="26"/>
      <c r="B115" s="26" t="s">
        <v>222</v>
      </c>
      <c r="C115" s="39" t="s">
        <v>223</v>
      </c>
      <c r="D115" s="28">
        <v>0</v>
      </c>
      <c r="E115" s="32"/>
      <c r="F115" s="24"/>
      <c r="G115" s="31">
        <f>D115+F115</f>
        <v>0</v>
      </c>
      <c r="H115" s="24"/>
      <c r="I115" s="31"/>
      <c r="J115" s="33"/>
      <c r="K115" s="36">
        <f>D115+J115</f>
        <v>0</v>
      </c>
      <c r="L115" s="24"/>
      <c r="M115" s="31">
        <f>K115+L115</f>
        <v>0</v>
      </c>
      <c r="N115" s="31"/>
      <c r="O115" s="31">
        <f>M115+N115</f>
        <v>0</v>
      </c>
      <c r="P115" s="35">
        <v>0</v>
      </c>
      <c r="Q115"/>
      <c r="R115"/>
      <c r="S115"/>
      <c r="T115"/>
      <c r="U115"/>
    </row>
    <row r="116" spans="1:21" ht="25.5" hidden="1" customHeight="1">
      <c r="A116" s="26"/>
      <c r="B116" s="26" t="s">
        <v>224</v>
      </c>
      <c r="C116" s="39" t="s">
        <v>225</v>
      </c>
      <c r="D116" s="28">
        <v>14645900</v>
      </c>
      <c r="E116" s="32"/>
      <c r="F116" s="24"/>
      <c r="G116" s="31">
        <f>D116+F116</f>
        <v>14645900</v>
      </c>
      <c r="H116" s="24"/>
      <c r="I116" s="31"/>
      <c r="J116" s="33"/>
      <c r="K116" s="36">
        <f>D116+J116</f>
        <v>14645900</v>
      </c>
      <c r="L116" s="24"/>
      <c r="M116" s="31">
        <v>0</v>
      </c>
      <c r="N116" s="31"/>
      <c r="O116" s="31">
        <v>0</v>
      </c>
      <c r="P116" s="35">
        <v>0</v>
      </c>
      <c r="Q116"/>
      <c r="R116"/>
      <c r="S116"/>
      <c r="T116"/>
      <c r="U116"/>
    </row>
    <row r="117" spans="1:21" ht="43.5" customHeight="1">
      <c r="A117" s="26">
        <v>715</v>
      </c>
      <c r="B117" s="12" t="s">
        <v>226</v>
      </c>
      <c r="C117" s="20" t="s">
        <v>227</v>
      </c>
      <c r="D117" s="21">
        <f>D119+D120+D121+D123</f>
        <v>8722700</v>
      </c>
      <c r="E117" s="21">
        <f>E119+E120+E121+E123</f>
        <v>0</v>
      </c>
      <c r="F117" s="21">
        <f>F119+F120+F121+F123</f>
        <v>0</v>
      </c>
      <c r="G117" s="21">
        <f>G119+G120+G121+G123</f>
        <v>8722700</v>
      </c>
      <c r="H117" s="21"/>
      <c r="I117" s="21"/>
      <c r="J117" s="51">
        <f>J121+J123</f>
        <v>24390698.239999998</v>
      </c>
      <c r="K117" s="52">
        <f>K121+K123</f>
        <v>33113398.239999998</v>
      </c>
      <c r="L117" s="24">
        <f>L121+L122+L123</f>
        <v>4361305.6500000004</v>
      </c>
      <c r="M117" s="25">
        <f>M119+M121+M122+M123+M118</f>
        <v>79449545.539999992</v>
      </c>
      <c r="N117" s="25">
        <f>N123</f>
        <v>2793159</v>
      </c>
      <c r="O117" s="25">
        <f>O119+O121+O122+O123+O118</f>
        <v>82242704.539999992</v>
      </c>
      <c r="P117" s="25">
        <f>P119+P121+P122+P123+P118</f>
        <v>86650567.969999999</v>
      </c>
      <c r="Q117"/>
      <c r="R117"/>
      <c r="S117"/>
      <c r="T117"/>
      <c r="U117"/>
    </row>
    <row r="118" spans="1:21" ht="43.5" customHeight="1">
      <c r="A118" s="26">
        <v>715</v>
      </c>
      <c r="B118" s="26" t="s">
        <v>228</v>
      </c>
      <c r="C118" s="57" t="s">
        <v>229</v>
      </c>
      <c r="D118" s="21"/>
      <c r="E118" s="21"/>
      <c r="F118" s="21"/>
      <c r="G118" s="21"/>
      <c r="H118" s="21"/>
      <c r="I118" s="21"/>
      <c r="J118" s="51"/>
      <c r="K118" s="52"/>
      <c r="L118" s="24"/>
      <c r="M118" s="31">
        <v>5834399</v>
      </c>
      <c r="N118" s="31"/>
      <c r="O118" s="31">
        <v>5834399</v>
      </c>
      <c r="P118" s="31">
        <v>10347743</v>
      </c>
      <c r="Q118"/>
      <c r="R118"/>
      <c r="S118"/>
      <c r="T118"/>
      <c r="U118"/>
    </row>
    <row r="119" spans="1:21" ht="33" customHeight="1">
      <c r="A119" s="26">
        <v>715</v>
      </c>
      <c r="B119" s="26" t="s">
        <v>230</v>
      </c>
      <c r="C119" s="39" t="s">
        <v>231</v>
      </c>
      <c r="D119" s="28"/>
      <c r="E119" s="32"/>
      <c r="F119" s="24"/>
      <c r="G119" s="31">
        <f>D119+F119</f>
        <v>0</v>
      </c>
      <c r="H119" s="24"/>
      <c r="I119" s="31"/>
      <c r="J119" s="33"/>
      <c r="K119" s="34"/>
      <c r="L119" s="24"/>
      <c r="M119" s="31">
        <v>6932293.0700000003</v>
      </c>
      <c r="N119" s="31"/>
      <c r="O119" s="31">
        <v>6932293.0700000003</v>
      </c>
      <c r="P119" s="31">
        <v>9884113.1099999994</v>
      </c>
      <c r="Q119"/>
      <c r="R119"/>
      <c r="S119"/>
      <c r="T119"/>
      <c r="U119"/>
    </row>
    <row r="120" spans="1:21" ht="39.75" hidden="1" customHeight="1">
      <c r="A120" s="26"/>
      <c r="B120" s="26" t="s">
        <v>232</v>
      </c>
      <c r="C120" s="58" t="s">
        <v>233</v>
      </c>
      <c r="D120" s="28"/>
      <c r="E120" s="32"/>
      <c r="F120" s="24"/>
      <c r="G120" s="31">
        <f>D120+F120</f>
        <v>0</v>
      </c>
      <c r="H120" s="24"/>
      <c r="I120" s="31"/>
      <c r="J120" s="33"/>
      <c r="K120" s="34"/>
      <c r="L120" s="24"/>
      <c r="M120" s="31">
        <f>K120+L120</f>
        <v>0</v>
      </c>
      <c r="N120" s="31"/>
      <c r="O120" s="31">
        <f>M120+N120</f>
        <v>0</v>
      </c>
      <c r="P120" s="35"/>
      <c r="Q120"/>
      <c r="R120"/>
      <c r="S120"/>
      <c r="T120"/>
      <c r="U120"/>
    </row>
    <row r="121" spans="1:21" ht="39.75" hidden="1" customHeight="1">
      <c r="A121" s="26"/>
      <c r="B121" s="26" t="s">
        <v>234</v>
      </c>
      <c r="C121" s="59" t="s">
        <v>229</v>
      </c>
      <c r="D121" s="28">
        <v>0</v>
      </c>
      <c r="E121" s="32"/>
      <c r="F121" s="24"/>
      <c r="G121" s="31">
        <f>D121+F121</f>
        <v>0</v>
      </c>
      <c r="H121" s="24"/>
      <c r="I121" s="31"/>
      <c r="J121" s="60">
        <v>1218617</v>
      </c>
      <c r="K121" s="36">
        <f>D121+J121</f>
        <v>1218617</v>
      </c>
      <c r="L121" s="24">
        <v>827501</v>
      </c>
      <c r="M121" s="31"/>
      <c r="N121" s="31"/>
      <c r="O121" s="31"/>
      <c r="P121" s="35"/>
      <c r="Q121"/>
      <c r="R121"/>
      <c r="S121"/>
      <c r="T121"/>
      <c r="U121"/>
    </row>
    <row r="122" spans="1:21" ht="39.75" hidden="1" customHeight="1">
      <c r="A122" s="26"/>
      <c r="B122" s="61" t="s">
        <v>235</v>
      </c>
      <c r="C122" s="59" t="s">
        <v>236</v>
      </c>
      <c r="D122" s="28"/>
      <c r="E122" s="32"/>
      <c r="F122" s="24"/>
      <c r="G122" s="31"/>
      <c r="H122" s="24"/>
      <c r="I122" s="31"/>
      <c r="J122" s="60"/>
      <c r="K122" s="36">
        <v>0</v>
      </c>
      <c r="L122" s="24">
        <v>50000</v>
      </c>
      <c r="M122" s="31"/>
      <c r="N122" s="31"/>
      <c r="O122" s="31"/>
      <c r="P122" s="35"/>
      <c r="Q122"/>
      <c r="R122"/>
      <c r="S122"/>
      <c r="T122"/>
      <c r="U122"/>
    </row>
    <row r="123" spans="1:21" ht="15.75" customHeight="1">
      <c r="A123" s="26">
        <v>715</v>
      </c>
      <c r="B123" s="26" t="s">
        <v>237</v>
      </c>
      <c r="C123" s="59" t="s">
        <v>238</v>
      </c>
      <c r="D123" s="28">
        <f>D124</f>
        <v>8722700</v>
      </c>
      <c r="E123" s="32"/>
      <c r="F123" s="24"/>
      <c r="G123" s="31">
        <f>D123+F123</f>
        <v>8722700</v>
      </c>
      <c r="H123" s="24"/>
      <c r="I123" s="31"/>
      <c r="J123" s="60">
        <f t="shared" ref="J123:P123" si="29">J124</f>
        <v>23172081.239999998</v>
      </c>
      <c r="K123" s="36">
        <f t="shared" si="29"/>
        <v>31894781.239999998</v>
      </c>
      <c r="L123" s="24">
        <f t="shared" si="29"/>
        <v>3483804.65</v>
      </c>
      <c r="M123" s="31">
        <f t="shared" si="29"/>
        <v>66682853.469999999</v>
      </c>
      <c r="N123" s="31">
        <f t="shared" si="29"/>
        <v>2793159</v>
      </c>
      <c r="O123" s="31">
        <f t="shared" si="29"/>
        <v>69476012.469999999</v>
      </c>
      <c r="P123" s="31">
        <f t="shared" si="29"/>
        <v>66418711.859999999</v>
      </c>
      <c r="Q123"/>
      <c r="R123"/>
      <c r="S123"/>
      <c r="T123"/>
      <c r="U123"/>
    </row>
    <row r="124" spans="1:21" ht="31.5" customHeight="1">
      <c r="A124" s="26">
        <v>715</v>
      </c>
      <c r="B124" s="26" t="s">
        <v>239</v>
      </c>
      <c r="C124" s="39" t="s">
        <v>240</v>
      </c>
      <c r="D124" s="28">
        <v>8722700</v>
      </c>
      <c r="E124" s="37"/>
      <c r="F124" s="24"/>
      <c r="G124" s="31">
        <f>D124+F124</f>
        <v>8722700</v>
      </c>
      <c r="H124" s="24"/>
      <c r="I124" s="31"/>
      <c r="J124" s="60">
        <v>23172081.239999998</v>
      </c>
      <c r="K124" s="36">
        <f>D124+J124</f>
        <v>31894781.239999998</v>
      </c>
      <c r="L124" s="24">
        <v>3483804.65</v>
      </c>
      <c r="M124" s="31">
        <v>66682853.469999999</v>
      </c>
      <c r="N124" s="31">
        <v>2793159</v>
      </c>
      <c r="O124" s="31">
        <f>M124+N124</f>
        <v>69476012.469999999</v>
      </c>
      <c r="P124" s="31">
        <v>66418711.859999999</v>
      </c>
      <c r="Q124"/>
      <c r="R124"/>
      <c r="S124"/>
      <c r="T124"/>
      <c r="U124"/>
    </row>
    <row r="125" spans="1:21" ht="28.5" customHeight="1">
      <c r="A125" s="26"/>
      <c r="B125" s="12" t="s">
        <v>241</v>
      </c>
      <c r="C125" s="55" t="s">
        <v>242</v>
      </c>
      <c r="D125" s="21">
        <f t="shared" ref="D125:K125" si="30">D126+D127+D128+D129+D130+D131+D132+D133+D134+D135+D136+D137+D138+D140+D141+D143+D144+D145+D146+D147</f>
        <v>263117200</v>
      </c>
      <c r="E125" s="21">
        <f t="shared" si="30"/>
        <v>180161500</v>
      </c>
      <c r="F125" s="21">
        <f t="shared" si="30"/>
        <v>0</v>
      </c>
      <c r="G125" s="21">
        <f t="shared" si="30"/>
        <v>250479800</v>
      </c>
      <c r="H125" s="21">
        <f t="shared" si="30"/>
        <v>0</v>
      </c>
      <c r="I125" s="21">
        <f t="shared" si="30"/>
        <v>0</v>
      </c>
      <c r="J125" s="22">
        <f t="shared" si="30"/>
        <v>95.799999999813735</v>
      </c>
      <c r="K125" s="23">
        <f t="shared" si="30"/>
        <v>263117295.80000001</v>
      </c>
      <c r="L125" s="24">
        <f>L132</f>
        <v>-113500</v>
      </c>
      <c r="M125" s="25">
        <f>M132+M143+M144+M145+M146+M147</f>
        <v>264314782.44</v>
      </c>
      <c r="N125" s="25"/>
      <c r="O125" s="25">
        <f>O132+O143+O144+O145+O146+O147</f>
        <v>264314782.44</v>
      </c>
      <c r="P125" s="25">
        <f>P132+P143+P144+P145+P146+P147</f>
        <v>263642723.19</v>
      </c>
      <c r="Q125"/>
      <c r="R125"/>
      <c r="S125"/>
      <c r="T125" s="62"/>
      <c r="U125" s="62"/>
    </row>
    <row r="126" spans="1:21" ht="13.5" hidden="1" customHeight="1">
      <c r="A126" s="26"/>
      <c r="B126" s="26" t="s">
        <v>243</v>
      </c>
      <c r="C126" s="39" t="s">
        <v>244</v>
      </c>
      <c r="D126" s="28"/>
      <c r="E126" s="37">
        <v>0</v>
      </c>
      <c r="F126" s="24"/>
      <c r="G126" s="31">
        <f t="shared" ref="G126:G138" si="31">D126+F126</f>
        <v>0</v>
      </c>
      <c r="H126" s="24"/>
      <c r="I126" s="31"/>
      <c r="J126" s="33"/>
      <c r="K126" s="34"/>
      <c r="L126" s="24"/>
      <c r="M126" s="31">
        <f t="shared" ref="M126:M131" si="32">K126+L126</f>
        <v>0</v>
      </c>
      <c r="N126" s="31"/>
      <c r="O126" s="31">
        <f t="shared" ref="O126:O131" si="33">M126+N126</f>
        <v>0</v>
      </c>
      <c r="P126" s="35"/>
      <c r="Q126"/>
      <c r="R126"/>
      <c r="S126"/>
      <c r="T126"/>
      <c r="U126"/>
    </row>
    <row r="127" spans="1:21" ht="21" hidden="1" customHeight="1">
      <c r="A127" s="26"/>
      <c r="B127" s="26" t="s">
        <v>245</v>
      </c>
      <c r="C127" s="39" t="s">
        <v>246</v>
      </c>
      <c r="D127" s="28">
        <v>0</v>
      </c>
      <c r="E127" s="32"/>
      <c r="F127" s="24">
        <v>-618000</v>
      </c>
      <c r="G127" s="31">
        <f t="shared" si="31"/>
        <v>-618000</v>
      </c>
      <c r="H127" s="24"/>
      <c r="I127" s="31"/>
      <c r="J127" s="33"/>
      <c r="K127" s="34"/>
      <c r="L127" s="24"/>
      <c r="M127" s="31">
        <f t="shared" si="32"/>
        <v>0</v>
      </c>
      <c r="N127" s="31"/>
      <c r="O127" s="31">
        <f t="shared" si="33"/>
        <v>0</v>
      </c>
      <c r="P127" s="35"/>
      <c r="Q127"/>
      <c r="R127"/>
      <c r="S127"/>
      <c r="T127"/>
      <c r="U127"/>
    </row>
    <row r="128" spans="1:21" ht="24.75" hidden="1" customHeight="1">
      <c r="A128" s="26"/>
      <c r="B128" s="26"/>
      <c r="C128" s="39"/>
      <c r="D128" s="28"/>
      <c r="E128" s="32"/>
      <c r="F128" s="24"/>
      <c r="G128" s="31">
        <f t="shared" si="31"/>
        <v>0</v>
      </c>
      <c r="H128" s="24"/>
      <c r="I128" s="31"/>
      <c r="J128" s="33"/>
      <c r="K128" s="34"/>
      <c r="L128" s="24"/>
      <c r="M128" s="31">
        <f t="shared" si="32"/>
        <v>0</v>
      </c>
      <c r="N128" s="31"/>
      <c r="O128" s="31">
        <f t="shared" si="33"/>
        <v>0</v>
      </c>
      <c r="P128" s="35"/>
      <c r="Q128"/>
      <c r="R128"/>
      <c r="S128"/>
      <c r="T128"/>
      <c r="U128"/>
    </row>
    <row r="129" spans="1:21" ht="0.75" hidden="1" customHeight="1">
      <c r="A129" s="26"/>
      <c r="B129" s="26" t="s">
        <v>247</v>
      </c>
      <c r="C129" s="39" t="s">
        <v>248</v>
      </c>
      <c r="D129" s="28"/>
      <c r="E129" s="32"/>
      <c r="F129" s="24"/>
      <c r="G129" s="31">
        <f t="shared" si="31"/>
        <v>0</v>
      </c>
      <c r="H129" s="24"/>
      <c r="I129" s="31"/>
      <c r="J129" s="33"/>
      <c r="K129" s="34"/>
      <c r="L129" s="24"/>
      <c r="M129" s="31">
        <f t="shared" si="32"/>
        <v>0</v>
      </c>
      <c r="N129" s="31"/>
      <c r="O129" s="31">
        <f t="shared" si="33"/>
        <v>0</v>
      </c>
      <c r="P129" s="35"/>
      <c r="Q129"/>
      <c r="R129"/>
      <c r="S129"/>
      <c r="T129"/>
      <c r="U129"/>
    </row>
    <row r="130" spans="1:21" ht="0.75" hidden="1" customHeight="1">
      <c r="A130" s="26"/>
      <c r="B130" s="26" t="s">
        <v>249</v>
      </c>
      <c r="C130" s="39" t="s">
        <v>250</v>
      </c>
      <c r="D130" s="28"/>
      <c r="E130" s="32"/>
      <c r="F130" s="24"/>
      <c r="G130" s="31">
        <f t="shared" si="31"/>
        <v>0</v>
      </c>
      <c r="H130" s="24"/>
      <c r="I130" s="31"/>
      <c r="J130" s="33"/>
      <c r="K130" s="34"/>
      <c r="L130" s="24"/>
      <c r="M130" s="31">
        <f t="shared" si="32"/>
        <v>0</v>
      </c>
      <c r="N130" s="31"/>
      <c r="O130" s="31">
        <f t="shared" si="33"/>
        <v>0</v>
      </c>
      <c r="P130" s="35"/>
      <c r="Q130"/>
      <c r="R130"/>
      <c r="S130"/>
      <c r="T130"/>
      <c r="U130"/>
    </row>
    <row r="131" spans="1:21" ht="23.25" hidden="1" customHeight="1">
      <c r="A131" s="26"/>
      <c r="B131" s="26" t="s">
        <v>251</v>
      </c>
      <c r="C131" s="39" t="s">
        <v>252</v>
      </c>
      <c r="D131" s="28">
        <v>0</v>
      </c>
      <c r="E131" s="37">
        <v>0</v>
      </c>
      <c r="F131" s="24"/>
      <c r="G131" s="31">
        <f t="shared" si="31"/>
        <v>0</v>
      </c>
      <c r="H131" s="24"/>
      <c r="I131" s="31"/>
      <c r="J131" s="33"/>
      <c r="K131" s="34"/>
      <c r="L131" s="24"/>
      <c r="M131" s="31">
        <f t="shared" si="32"/>
        <v>0</v>
      </c>
      <c r="N131" s="31"/>
      <c r="O131" s="31">
        <f t="shared" si="33"/>
        <v>0</v>
      </c>
      <c r="P131" s="35"/>
      <c r="Q131"/>
      <c r="R131"/>
      <c r="S131"/>
      <c r="T131"/>
      <c r="U131"/>
    </row>
    <row r="132" spans="1:21" ht="24" customHeight="1">
      <c r="A132" s="26"/>
      <c r="B132" s="26" t="s">
        <v>253</v>
      </c>
      <c r="C132" s="39" t="s">
        <v>254</v>
      </c>
      <c r="D132" s="28">
        <v>238966800</v>
      </c>
      <c r="E132" s="37">
        <v>180161500</v>
      </c>
      <c r="F132" s="24"/>
      <c r="G132" s="31">
        <f t="shared" si="31"/>
        <v>238966800</v>
      </c>
      <c r="H132" s="24"/>
      <c r="I132" s="31"/>
      <c r="J132" s="60">
        <v>3926600</v>
      </c>
      <c r="K132" s="36">
        <f t="shared" ref="K132:K146" si="34">D132+J132</f>
        <v>242893400</v>
      </c>
      <c r="L132" s="24">
        <v>-113500</v>
      </c>
      <c r="M132" s="31">
        <v>248276220</v>
      </c>
      <c r="N132" s="31"/>
      <c r="O132" s="31">
        <v>248276220</v>
      </c>
      <c r="P132" s="31">
        <v>247446760</v>
      </c>
      <c r="Q132" s="63"/>
      <c r="R132" s="63"/>
      <c r="S132" s="62"/>
      <c r="T132" s="63"/>
      <c r="U132" s="62"/>
    </row>
    <row r="133" spans="1:21" ht="36" hidden="1" customHeight="1">
      <c r="A133" s="26"/>
      <c r="B133" s="26" t="s">
        <v>255</v>
      </c>
      <c r="C133" s="39" t="s">
        <v>256</v>
      </c>
      <c r="D133" s="28"/>
      <c r="E133" s="32"/>
      <c r="F133" s="24"/>
      <c r="G133" s="31">
        <f t="shared" si="31"/>
        <v>0</v>
      </c>
      <c r="H133" s="24"/>
      <c r="I133" s="31"/>
      <c r="J133" s="33"/>
      <c r="K133" s="64">
        <f t="shared" si="34"/>
        <v>0</v>
      </c>
      <c r="L133" s="24"/>
      <c r="M133" s="31"/>
      <c r="N133" s="31"/>
      <c r="O133" s="31"/>
      <c r="P133" s="35"/>
      <c r="Q133" s="62"/>
      <c r="R133" s="62"/>
      <c r="S133" s="62"/>
      <c r="T133" s="62"/>
      <c r="U133" s="62"/>
    </row>
    <row r="134" spans="1:21" ht="3" hidden="1" customHeight="1">
      <c r="A134" s="26"/>
      <c r="B134" s="26" t="s">
        <v>257</v>
      </c>
      <c r="C134" s="39" t="s">
        <v>258</v>
      </c>
      <c r="D134" s="28">
        <v>0</v>
      </c>
      <c r="E134" s="32"/>
      <c r="F134" s="24"/>
      <c r="G134" s="31">
        <f t="shared" si="31"/>
        <v>0</v>
      </c>
      <c r="H134" s="24"/>
      <c r="I134" s="31"/>
      <c r="J134" s="33"/>
      <c r="K134" s="64">
        <f t="shared" si="34"/>
        <v>0</v>
      </c>
      <c r="L134" s="24"/>
      <c r="M134" s="31"/>
      <c r="N134" s="31"/>
      <c r="O134" s="31"/>
      <c r="P134" s="35"/>
      <c r="Q134" s="62"/>
      <c r="R134" s="62"/>
      <c r="S134" s="62"/>
      <c r="T134" s="62"/>
      <c r="U134" s="62"/>
    </row>
    <row r="135" spans="1:21" ht="0.75" hidden="1" customHeight="1">
      <c r="A135" s="26"/>
      <c r="B135" s="26" t="s">
        <v>259</v>
      </c>
      <c r="C135" s="39" t="s">
        <v>260</v>
      </c>
      <c r="D135" s="28"/>
      <c r="E135" s="32"/>
      <c r="F135" s="24"/>
      <c r="G135" s="31">
        <f t="shared" si="31"/>
        <v>0</v>
      </c>
      <c r="H135" s="24"/>
      <c r="I135" s="31">
        <f>D135+H135</f>
        <v>0</v>
      </c>
      <c r="J135" s="33"/>
      <c r="K135" s="64">
        <f t="shared" si="34"/>
        <v>0</v>
      </c>
      <c r="L135" s="24"/>
      <c r="M135" s="31"/>
      <c r="N135" s="31"/>
      <c r="O135" s="31"/>
      <c r="P135" s="35"/>
      <c r="Q135" s="62"/>
      <c r="R135" s="62"/>
      <c r="S135" s="62"/>
      <c r="T135" s="62"/>
      <c r="U135" s="62"/>
    </row>
    <row r="136" spans="1:21" ht="48.75" hidden="1" customHeight="1">
      <c r="A136" s="26">
        <v>700</v>
      </c>
      <c r="B136" s="26" t="s">
        <v>261</v>
      </c>
      <c r="C136" s="39" t="s">
        <v>262</v>
      </c>
      <c r="D136" s="28"/>
      <c r="E136" s="32"/>
      <c r="F136" s="24"/>
      <c r="G136" s="31">
        <f t="shared" si="31"/>
        <v>0</v>
      </c>
      <c r="H136" s="24"/>
      <c r="I136" s="31">
        <f>D136+H136</f>
        <v>0</v>
      </c>
      <c r="J136" s="33"/>
      <c r="K136" s="64">
        <f t="shared" si="34"/>
        <v>0</v>
      </c>
      <c r="L136" s="24"/>
      <c r="M136" s="31"/>
      <c r="N136" s="31"/>
      <c r="O136" s="31"/>
      <c r="P136" s="35"/>
      <c r="Q136" s="62"/>
      <c r="R136" s="62"/>
      <c r="S136" s="62"/>
      <c r="T136" s="62"/>
      <c r="U136" s="62"/>
    </row>
    <row r="137" spans="1:21" ht="41.25" hidden="1" customHeight="1">
      <c r="A137" s="26"/>
      <c r="B137" s="26" t="s">
        <v>263</v>
      </c>
      <c r="C137" s="39" t="s">
        <v>264</v>
      </c>
      <c r="D137" s="28"/>
      <c r="E137" s="32"/>
      <c r="F137" s="24"/>
      <c r="G137" s="31">
        <f t="shared" si="31"/>
        <v>0</v>
      </c>
      <c r="H137" s="24"/>
      <c r="I137" s="31">
        <f>D137+H137</f>
        <v>0</v>
      </c>
      <c r="J137" s="33"/>
      <c r="K137" s="64">
        <f t="shared" si="34"/>
        <v>0</v>
      </c>
      <c r="L137" s="24"/>
      <c r="M137" s="31"/>
      <c r="N137" s="31"/>
      <c r="O137" s="31"/>
      <c r="P137" s="35"/>
      <c r="Q137" s="62"/>
      <c r="R137" s="62"/>
      <c r="S137" s="62"/>
      <c r="T137" s="62"/>
      <c r="U137" s="62"/>
    </row>
    <row r="138" spans="1:21" ht="0.75" hidden="1" customHeight="1">
      <c r="A138" s="26"/>
      <c r="B138" s="26" t="s">
        <v>265</v>
      </c>
      <c r="C138" s="39" t="s">
        <v>266</v>
      </c>
      <c r="D138" s="28"/>
      <c r="E138" s="32"/>
      <c r="F138" s="24"/>
      <c r="G138" s="31">
        <f t="shared" si="31"/>
        <v>0</v>
      </c>
      <c r="H138" s="24"/>
      <c r="I138" s="31">
        <f>D138+H138</f>
        <v>0</v>
      </c>
      <c r="J138" s="33"/>
      <c r="K138" s="64">
        <f t="shared" si="34"/>
        <v>0</v>
      </c>
      <c r="L138" s="24"/>
      <c r="M138" s="31"/>
      <c r="N138" s="31"/>
      <c r="O138" s="31"/>
      <c r="P138" s="35"/>
      <c r="Q138" s="62"/>
      <c r="R138" s="62"/>
      <c r="S138" s="62"/>
      <c r="T138" s="62"/>
      <c r="U138" s="62"/>
    </row>
    <row r="139" spans="1:21" ht="0.75" hidden="1" customHeight="1">
      <c r="A139" s="26"/>
      <c r="B139" s="26"/>
      <c r="C139" s="39"/>
      <c r="D139" s="28"/>
      <c r="E139" s="32"/>
      <c r="F139" s="24"/>
      <c r="G139" s="31"/>
      <c r="H139" s="24"/>
      <c r="I139" s="31"/>
      <c r="J139" s="33"/>
      <c r="K139" s="64">
        <f t="shared" si="34"/>
        <v>0</v>
      </c>
      <c r="L139" s="24"/>
      <c r="M139" s="31"/>
      <c r="N139" s="31"/>
      <c r="O139" s="31"/>
      <c r="P139" s="35"/>
      <c r="Q139" s="62"/>
      <c r="R139" s="62"/>
      <c r="S139" s="62"/>
      <c r="T139" s="62"/>
      <c r="U139" s="62"/>
    </row>
    <row r="140" spans="1:21" ht="55.5" hidden="1" customHeight="1">
      <c r="A140" s="26"/>
      <c r="B140" s="26" t="s">
        <v>267</v>
      </c>
      <c r="C140" s="39" t="s">
        <v>268</v>
      </c>
      <c r="D140" s="28">
        <v>0</v>
      </c>
      <c r="E140" s="32"/>
      <c r="F140" s="24"/>
      <c r="G140" s="31">
        <f>D140+F140</f>
        <v>0</v>
      </c>
      <c r="H140" s="24"/>
      <c r="I140" s="31"/>
      <c r="J140" s="33"/>
      <c r="K140" s="64">
        <f t="shared" si="34"/>
        <v>0</v>
      </c>
      <c r="L140" s="24"/>
      <c r="M140" s="31"/>
      <c r="N140" s="31"/>
      <c r="O140" s="31"/>
      <c r="P140" s="35"/>
      <c r="Q140" s="62"/>
      <c r="R140" s="62"/>
      <c r="S140" s="62"/>
      <c r="T140" s="62"/>
      <c r="U140" s="62"/>
    </row>
    <row r="141" spans="1:21" ht="0.75" hidden="1" customHeight="1">
      <c r="A141" s="26"/>
      <c r="B141" s="26" t="s">
        <v>269</v>
      </c>
      <c r="C141" s="39" t="s">
        <v>270</v>
      </c>
      <c r="D141" s="28">
        <v>0</v>
      </c>
      <c r="E141" s="32"/>
      <c r="F141" s="24"/>
      <c r="G141" s="31">
        <f>D141+F141</f>
        <v>0</v>
      </c>
      <c r="H141" s="24"/>
      <c r="I141" s="31"/>
      <c r="J141" s="33"/>
      <c r="K141" s="64">
        <f t="shared" si="34"/>
        <v>0</v>
      </c>
      <c r="L141" s="24"/>
      <c r="M141" s="31"/>
      <c r="N141" s="31"/>
      <c r="O141" s="31"/>
      <c r="P141" s="35"/>
      <c r="Q141" s="62"/>
      <c r="R141" s="62"/>
      <c r="S141" s="62"/>
      <c r="T141" s="62"/>
      <c r="U141" s="62"/>
    </row>
    <row r="142" spans="1:21" ht="12.75" hidden="1" customHeight="1">
      <c r="A142" s="26"/>
      <c r="B142" s="26" t="s">
        <v>271</v>
      </c>
      <c r="C142" s="39" t="s">
        <v>272</v>
      </c>
      <c r="D142" s="28"/>
      <c r="E142" s="32"/>
      <c r="F142" s="24"/>
      <c r="G142" s="31">
        <v>0</v>
      </c>
      <c r="H142" s="24"/>
      <c r="I142" s="31"/>
      <c r="J142" s="33"/>
      <c r="K142" s="64">
        <f t="shared" si="34"/>
        <v>0</v>
      </c>
      <c r="L142" s="24"/>
      <c r="M142" s="31"/>
      <c r="N142" s="31"/>
      <c r="O142" s="31"/>
      <c r="P142" s="35"/>
      <c r="Q142" s="62"/>
      <c r="R142" s="62"/>
      <c r="S142" s="62"/>
      <c r="T142" s="62"/>
      <c r="U142" s="62"/>
    </row>
    <row r="143" spans="1:21" ht="51.75" customHeight="1">
      <c r="A143" s="26">
        <v>715</v>
      </c>
      <c r="B143" s="26" t="s">
        <v>273</v>
      </c>
      <c r="C143" s="39" t="s">
        <v>274</v>
      </c>
      <c r="D143" s="28">
        <v>11018700</v>
      </c>
      <c r="E143" s="32"/>
      <c r="F143" s="24"/>
      <c r="G143" s="31"/>
      <c r="H143" s="24"/>
      <c r="I143" s="31"/>
      <c r="J143" s="33"/>
      <c r="K143" s="36">
        <f t="shared" si="34"/>
        <v>11018700</v>
      </c>
      <c r="L143" s="24"/>
      <c r="M143" s="31">
        <v>12824163</v>
      </c>
      <c r="N143" s="31"/>
      <c r="O143" s="31">
        <v>12824163</v>
      </c>
      <c r="P143" s="31">
        <v>12824163</v>
      </c>
      <c r="Q143" s="63"/>
      <c r="R143" s="63"/>
      <c r="S143" s="62"/>
      <c r="T143" s="63"/>
      <c r="U143" s="62"/>
    </row>
    <row r="144" spans="1:21" ht="51.75" customHeight="1">
      <c r="A144" s="26">
        <v>715</v>
      </c>
      <c r="B144" s="26" t="s">
        <v>275</v>
      </c>
      <c r="C144" s="39" t="s">
        <v>276</v>
      </c>
      <c r="D144" s="28">
        <v>3700</v>
      </c>
      <c r="E144" s="32"/>
      <c r="F144" s="24"/>
      <c r="G144" s="31"/>
      <c r="H144" s="24"/>
      <c r="I144" s="31"/>
      <c r="J144" s="33"/>
      <c r="K144" s="36">
        <f t="shared" si="34"/>
        <v>3700</v>
      </c>
      <c r="L144" s="24"/>
      <c r="M144" s="31">
        <v>3300</v>
      </c>
      <c r="N144" s="31"/>
      <c r="O144" s="31">
        <v>3300</v>
      </c>
      <c r="P144" s="31">
        <v>27000</v>
      </c>
      <c r="R144"/>
    </row>
    <row r="145" spans="1:18" ht="51">
      <c r="A145" s="26">
        <v>715</v>
      </c>
      <c r="B145" s="26" t="s">
        <v>277</v>
      </c>
      <c r="C145" s="39" t="s">
        <v>278</v>
      </c>
      <c r="D145" s="28">
        <v>0</v>
      </c>
      <c r="E145" s="32"/>
      <c r="F145" s="24">
        <v>618000</v>
      </c>
      <c r="G145" s="31">
        <f>D145+F145</f>
        <v>618000</v>
      </c>
      <c r="H145" s="24"/>
      <c r="I145" s="31"/>
      <c r="J145" s="60">
        <v>59546</v>
      </c>
      <c r="K145" s="36">
        <f t="shared" si="34"/>
        <v>59546</v>
      </c>
      <c r="L145" s="24"/>
      <c r="M145" s="31"/>
      <c r="N145" s="31"/>
      <c r="O145" s="31"/>
      <c r="P145" s="35"/>
      <c r="R145"/>
    </row>
    <row r="146" spans="1:18" ht="31.5" customHeight="1">
      <c r="A146" s="26">
        <v>715</v>
      </c>
      <c r="B146" s="26" t="s">
        <v>279</v>
      </c>
      <c r="C146" s="39" t="s">
        <v>280</v>
      </c>
      <c r="D146" s="28">
        <v>1615000</v>
      </c>
      <c r="E146" s="32"/>
      <c r="F146" s="24"/>
      <c r="G146" s="31"/>
      <c r="H146" s="24"/>
      <c r="I146" s="31"/>
      <c r="J146" s="33"/>
      <c r="K146" s="36">
        <f t="shared" si="34"/>
        <v>1615000</v>
      </c>
      <c r="L146" s="24"/>
      <c r="M146" s="31">
        <v>1268100</v>
      </c>
      <c r="N146" s="31"/>
      <c r="O146" s="31">
        <v>1268100</v>
      </c>
      <c r="P146" s="31">
        <v>1395000</v>
      </c>
      <c r="R146"/>
    </row>
    <row r="147" spans="1:18" ht="13.5" customHeight="1">
      <c r="A147" s="26">
        <v>715</v>
      </c>
      <c r="B147" s="26" t="s">
        <v>281</v>
      </c>
      <c r="C147" s="39" t="s">
        <v>282</v>
      </c>
      <c r="D147" s="28">
        <f t="shared" ref="D147:K147" si="35">D148</f>
        <v>11513000</v>
      </c>
      <c r="E147" s="28">
        <f t="shared" si="35"/>
        <v>0</v>
      </c>
      <c r="F147" s="28">
        <f t="shared" si="35"/>
        <v>0</v>
      </c>
      <c r="G147" s="28">
        <f t="shared" si="35"/>
        <v>11513000</v>
      </c>
      <c r="H147" s="28">
        <f t="shared" si="35"/>
        <v>0</v>
      </c>
      <c r="I147" s="28">
        <f t="shared" si="35"/>
        <v>0</v>
      </c>
      <c r="J147" s="29">
        <f t="shared" si="35"/>
        <v>-3986050.2</v>
      </c>
      <c r="K147" s="30">
        <f t="shared" si="35"/>
        <v>7526949.7999999998</v>
      </c>
      <c r="L147" s="24"/>
      <c r="M147" s="31">
        <f>M148</f>
        <v>1942999.44</v>
      </c>
      <c r="N147" s="31"/>
      <c r="O147" s="31">
        <f>O148</f>
        <v>1942999.44</v>
      </c>
      <c r="P147" s="31">
        <f>P148</f>
        <v>1949800.19</v>
      </c>
      <c r="R147"/>
    </row>
    <row r="148" spans="1:18" ht="14.25" customHeight="1">
      <c r="A148" s="26">
        <v>715</v>
      </c>
      <c r="B148" s="26" t="s">
        <v>283</v>
      </c>
      <c r="C148" s="39" t="s">
        <v>284</v>
      </c>
      <c r="D148" s="28">
        <v>11513000</v>
      </c>
      <c r="E148" s="32"/>
      <c r="F148" s="24"/>
      <c r="G148" s="31">
        <f>D148+F148</f>
        <v>11513000</v>
      </c>
      <c r="H148" s="24"/>
      <c r="I148" s="31"/>
      <c r="J148" s="60">
        <v>-3986050.2</v>
      </c>
      <c r="K148" s="36">
        <f>D148+J148</f>
        <v>7526949.7999999998</v>
      </c>
      <c r="L148" s="24"/>
      <c r="M148" s="31">
        <v>1942999.44</v>
      </c>
      <c r="N148" s="31"/>
      <c r="O148" s="31">
        <v>1942999.44</v>
      </c>
      <c r="P148" s="31">
        <v>1949800.19</v>
      </c>
      <c r="R148"/>
    </row>
    <row r="149" spans="1:18" ht="14.25" customHeight="1">
      <c r="A149" s="26"/>
      <c r="B149" s="12" t="s">
        <v>285</v>
      </c>
      <c r="C149" s="20" t="s">
        <v>286</v>
      </c>
      <c r="D149" s="21">
        <f t="shared" ref="D149:K149" si="36">D150+D151+D152+D153+D154</f>
        <v>2055370</v>
      </c>
      <c r="E149" s="21">
        <f t="shared" si="36"/>
        <v>0</v>
      </c>
      <c r="F149" s="21">
        <f t="shared" si="36"/>
        <v>0</v>
      </c>
      <c r="G149" s="21">
        <f t="shared" si="36"/>
        <v>2055370</v>
      </c>
      <c r="H149" s="21">
        <f t="shared" si="36"/>
        <v>0</v>
      </c>
      <c r="I149" s="21">
        <f t="shared" si="36"/>
        <v>0</v>
      </c>
      <c r="J149" s="22">
        <f t="shared" si="36"/>
        <v>3175045.1</v>
      </c>
      <c r="K149" s="23">
        <f t="shared" si="36"/>
        <v>5230415.0999999996</v>
      </c>
      <c r="L149" s="24"/>
      <c r="M149" s="25">
        <f>M150+M154</f>
        <v>29139975.219999999</v>
      </c>
      <c r="N149" s="25"/>
      <c r="O149" s="25">
        <f>O150+O154</f>
        <v>29139975.219999999</v>
      </c>
      <c r="P149" s="25">
        <f>P150+P154</f>
        <v>3835291</v>
      </c>
      <c r="R149"/>
    </row>
    <row r="150" spans="1:18" ht="0.75" customHeight="1">
      <c r="A150" s="26"/>
      <c r="B150" s="26" t="s">
        <v>287</v>
      </c>
      <c r="C150" s="39" t="s">
        <v>288</v>
      </c>
      <c r="D150" s="28">
        <v>2055370</v>
      </c>
      <c r="E150" s="37">
        <v>0</v>
      </c>
      <c r="F150" s="24"/>
      <c r="G150" s="31">
        <f>D150+F150</f>
        <v>2055370</v>
      </c>
      <c r="H150" s="24"/>
      <c r="I150" s="31"/>
      <c r="J150" s="33"/>
      <c r="K150" s="36">
        <f>D150+J150</f>
        <v>2055370</v>
      </c>
      <c r="L150" s="24"/>
      <c r="M150" s="31"/>
      <c r="N150" s="31"/>
      <c r="O150" s="31"/>
      <c r="P150" s="35"/>
      <c r="R150"/>
    </row>
    <row r="151" spans="1:18" ht="27.75" hidden="1" customHeight="1">
      <c r="A151" s="26"/>
      <c r="B151" s="26" t="s">
        <v>289</v>
      </c>
      <c r="C151" s="39" t="s">
        <v>290</v>
      </c>
      <c r="D151" s="43"/>
      <c r="E151" s="32"/>
      <c r="F151" s="24"/>
      <c r="G151" s="31">
        <f>D151+F151</f>
        <v>0</v>
      </c>
      <c r="H151" s="24"/>
      <c r="I151" s="31"/>
      <c r="J151" s="40"/>
      <c r="K151" s="34">
        <f>D151+J151</f>
        <v>0</v>
      </c>
      <c r="L151" s="24"/>
      <c r="M151" s="31">
        <f>K151+L151</f>
        <v>0</v>
      </c>
      <c r="N151" s="31"/>
      <c r="O151" s="31">
        <f>M151+N151</f>
        <v>0</v>
      </c>
      <c r="P151" s="35"/>
      <c r="R151"/>
    </row>
    <row r="152" spans="1:18" ht="51" hidden="1">
      <c r="A152" s="26"/>
      <c r="B152" s="26" t="s">
        <v>291</v>
      </c>
      <c r="C152" s="39" t="s">
        <v>292</v>
      </c>
      <c r="D152" s="43"/>
      <c r="E152" s="32"/>
      <c r="F152" s="24"/>
      <c r="G152" s="31">
        <f>D152+F152</f>
        <v>0</v>
      </c>
      <c r="H152" s="24"/>
      <c r="I152" s="31"/>
      <c r="J152" s="40"/>
      <c r="K152" s="34">
        <f>D152+J152</f>
        <v>0</v>
      </c>
      <c r="L152" s="24"/>
      <c r="M152" s="31">
        <f>K152+L152</f>
        <v>0</v>
      </c>
      <c r="N152" s="31"/>
      <c r="O152" s="31">
        <f>M152+N152</f>
        <v>0</v>
      </c>
      <c r="P152" s="35"/>
      <c r="R152"/>
    </row>
    <row r="153" spans="1:18" ht="21" hidden="1" customHeight="1">
      <c r="A153" s="26"/>
      <c r="B153" s="65" t="s">
        <v>293</v>
      </c>
      <c r="C153" s="66" t="s">
        <v>294</v>
      </c>
      <c r="D153" s="43">
        <f>D154</f>
        <v>0</v>
      </c>
      <c r="E153" s="32"/>
      <c r="F153" s="24"/>
      <c r="G153" s="31">
        <f>D153+F153</f>
        <v>0</v>
      </c>
      <c r="H153" s="24"/>
      <c r="I153" s="31"/>
      <c r="J153" s="33"/>
      <c r="K153" s="34">
        <f>D153+J153</f>
        <v>0</v>
      </c>
      <c r="L153" s="24"/>
      <c r="M153" s="31">
        <f>K153+L153</f>
        <v>0</v>
      </c>
      <c r="N153" s="31"/>
      <c r="O153" s="31">
        <f>M153+N153</f>
        <v>0</v>
      </c>
      <c r="P153" s="35"/>
      <c r="R153"/>
    </row>
    <row r="154" spans="1:18" ht="27" customHeight="1">
      <c r="A154" s="26"/>
      <c r="B154" s="26" t="s">
        <v>295</v>
      </c>
      <c r="C154" s="39" t="s">
        <v>296</v>
      </c>
      <c r="D154" s="43">
        <v>0</v>
      </c>
      <c r="E154" s="32"/>
      <c r="F154" s="24"/>
      <c r="G154" s="31">
        <f>D154+F154</f>
        <v>0</v>
      </c>
      <c r="H154" s="24"/>
      <c r="I154" s="31"/>
      <c r="J154" s="60">
        <v>3175045.1</v>
      </c>
      <c r="K154" s="36">
        <f>D154+J154</f>
        <v>3175045.1</v>
      </c>
      <c r="L154" s="24"/>
      <c r="M154" s="31">
        <v>29139975.219999999</v>
      </c>
      <c r="N154" s="31"/>
      <c r="O154" s="31">
        <v>29139975.219999999</v>
      </c>
      <c r="P154" s="31">
        <v>3835291</v>
      </c>
      <c r="R154" s="56"/>
    </row>
    <row r="155" spans="1:18" ht="18.75" customHeight="1">
      <c r="A155" s="12">
        <v>715</v>
      </c>
      <c r="B155" s="12" t="s">
        <v>297</v>
      </c>
      <c r="C155" s="20" t="s">
        <v>298</v>
      </c>
      <c r="D155" s="21">
        <f t="shared" ref="D155:K155" si="37">D156</f>
        <v>0</v>
      </c>
      <c r="E155" s="21">
        <f t="shared" si="37"/>
        <v>0</v>
      </c>
      <c r="F155" s="21">
        <f t="shared" si="37"/>
        <v>0</v>
      </c>
      <c r="G155" s="21">
        <f t="shared" si="37"/>
        <v>0</v>
      </c>
      <c r="H155" s="21">
        <f t="shared" si="37"/>
        <v>0</v>
      </c>
      <c r="I155" s="21">
        <f t="shared" si="37"/>
        <v>0</v>
      </c>
      <c r="J155" s="22">
        <f t="shared" si="37"/>
        <v>110768</v>
      </c>
      <c r="K155" s="23">
        <f t="shared" si="37"/>
        <v>110768</v>
      </c>
      <c r="L155" s="24"/>
      <c r="M155" s="25">
        <f>M156</f>
        <v>0</v>
      </c>
      <c r="N155" s="25"/>
      <c r="O155" s="25">
        <f>O156</f>
        <v>0</v>
      </c>
      <c r="P155" s="35"/>
    </row>
    <row r="156" spans="1:18" ht="12.75" hidden="1" customHeight="1">
      <c r="A156" s="26"/>
      <c r="B156" s="26" t="s">
        <v>299</v>
      </c>
      <c r="C156" s="39" t="s">
        <v>300</v>
      </c>
      <c r="D156" s="21">
        <f t="shared" ref="D156:K156" si="38">D157+D158</f>
        <v>0</v>
      </c>
      <c r="E156" s="21">
        <f t="shared" si="38"/>
        <v>0</v>
      </c>
      <c r="F156" s="21">
        <f t="shared" si="38"/>
        <v>0</v>
      </c>
      <c r="G156" s="21">
        <f t="shared" si="38"/>
        <v>0</v>
      </c>
      <c r="H156" s="21">
        <f t="shared" si="38"/>
        <v>0</v>
      </c>
      <c r="I156" s="21">
        <f t="shared" si="38"/>
        <v>0</v>
      </c>
      <c r="J156" s="22">
        <f t="shared" si="38"/>
        <v>110768</v>
      </c>
      <c r="K156" s="23">
        <f t="shared" si="38"/>
        <v>110768</v>
      </c>
      <c r="L156" s="24"/>
      <c r="M156" s="31">
        <f>M157+M158</f>
        <v>0</v>
      </c>
      <c r="N156" s="31"/>
      <c r="O156" s="31">
        <f>O157+O158</f>
        <v>0</v>
      </c>
      <c r="P156" s="35"/>
    </row>
    <row r="157" spans="1:18" ht="39.75" hidden="1" customHeight="1">
      <c r="A157" s="26"/>
      <c r="B157" s="65" t="s">
        <v>301</v>
      </c>
      <c r="C157" s="39" t="s">
        <v>302</v>
      </c>
      <c r="D157" s="21"/>
      <c r="E157" s="32"/>
      <c r="F157" s="24"/>
      <c r="G157" s="25"/>
      <c r="H157" s="24"/>
      <c r="I157" s="25"/>
      <c r="J157" s="60">
        <v>79268</v>
      </c>
      <c r="K157" s="36">
        <f>D157+J157</f>
        <v>79268</v>
      </c>
      <c r="L157" s="24"/>
      <c r="M157" s="31"/>
      <c r="N157" s="31"/>
      <c r="O157" s="31"/>
      <c r="P157" s="35"/>
    </row>
    <row r="158" spans="1:18" ht="30" hidden="1" customHeight="1">
      <c r="A158" s="26"/>
      <c r="B158" s="65" t="s">
        <v>303</v>
      </c>
      <c r="C158" s="39" t="s">
        <v>304</v>
      </c>
      <c r="D158" s="21"/>
      <c r="E158" s="32"/>
      <c r="F158" s="24"/>
      <c r="G158" s="25"/>
      <c r="H158" s="24"/>
      <c r="I158" s="25"/>
      <c r="J158" s="60">
        <v>31500</v>
      </c>
      <c r="K158" s="34">
        <f>D158+J158</f>
        <v>31500</v>
      </c>
      <c r="L158" s="24"/>
      <c r="M158" s="31"/>
      <c r="N158" s="31"/>
      <c r="O158" s="31"/>
      <c r="P158" s="35"/>
    </row>
    <row r="159" spans="1:18" ht="40.5" customHeight="1">
      <c r="A159" s="12">
        <v>705</v>
      </c>
      <c r="B159" s="12" t="s">
        <v>305</v>
      </c>
      <c r="C159" s="20" t="s">
        <v>306</v>
      </c>
      <c r="D159" s="21"/>
      <c r="E159" s="32"/>
      <c r="F159" s="24"/>
      <c r="G159" s="25"/>
      <c r="H159" s="24"/>
      <c r="I159" s="25"/>
      <c r="J159" s="60"/>
      <c r="K159" s="34">
        <v>0</v>
      </c>
      <c r="L159" s="24">
        <f>L160</f>
        <v>665853</v>
      </c>
      <c r="M159" s="31">
        <f>M160</f>
        <v>0</v>
      </c>
      <c r="N159" s="31"/>
      <c r="O159" s="31">
        <f>O160</f>
        <v>0</v>
      </c>
      <c r="P159" s="35"/>
    </row>
    <row r="160" spans="1:18" ht="46.5" hidden="1" customHeight="1">
      <c r="A160" s="26"/>
      <c r="B160" s="26" t="s">
        <v>307</v>
      </c>
      <c r="C160" s="39" t="s">
        <v>308</v>
      </c>
      <c r="D160" s="21"/>
      <c r="E160" s="32"/>
      <c r="F160" s="24"/>
      <c r="G160" s="25"/>
      <c r="H160" s="24"/>
      <c r="I160" s="25"/>
      <c r="J160" s="60"/>
      <c r="K160" s="34">
        <v>0</v>
      </c>
      <c r="L160" s="24">
        <v>665853</v>
      </c>
      <c r="M160" s="31"/>
      <c r="N160" s="31"/>
      <c r="O160" s="31"/>
      <c r="P160" s="35"/>
    </row>
    <row r="161" spans="1:16" ht="16.5" customHeight="1">
      <c r="A161" s="26"/>
      <c r="B161" s="65"/>
      <c r="C161" s="39" t="s">
        <v>309</v>
      </c>
      <c r="D161" s="21" t="e">
        <f t="shared" ref="D161:K161" si="39">D7</f>
        <v>#REF!</v>
      </c>
      <c r="E161" s="21" t="e">
        <f t="shared" si="39"/>
        <v>#REF!</v>
      </c>
      <c r="F161" s="21" t="e">
        <f t="shared" si="39"/>
        <v>#REF!</v>
      </c>
      <c r="G161" s="21" t="e">
        <f t="shared" si="39"/>
        <v>#REF!</v>
      </c>
      <c r="H161" s="21" t="e">
        <f t="shared" si="39"/>
        <v>#REF!</v>
      </c>
      <c r="I161" s="21" t="e">
        <f t="shared" si="39"/>
        <v>#REF!</v>
      </c>
      <c r="J161" s="22" t="e">
        <f t="shared" si="39"/>
        <v>#REF!</v>
      </c>
      <c r="K161" s="23" t="e">
        <f t="shared" si="39"/>
        <v>#REF!</v>
      </c>
      <c r="L161" s="24"/>
      <c r="M161" s="25">
        <f>M7</f>
        <v>76451400</v>
      </c>
      <c r="N161" s="25"/>
      <c r="O161" s="25">
        <f>O7</f>
        <v>76451400</v>
      </c>
      <c r="P161" s="25">
        <f>P7</f>
        <v>78810600</v>
      </c>
    </row>
    <row r="162" spans="1:16">
      <c r="A162" s="12"/>
      <c r="B162" s="12"/>
      <c r="C162" s="20" t="s">
        <v>310</v>
      </c>
      <c r="D162" s="21" t="e">
        <f t="shared" ref="D162:K162" si="40">D161+D112+D155</f>
        <v>#REF!</v>
      </c>
      <c r="E162" s="21" t="e">
        <f t="shared" si="40"/>
        <v>#REF!</v>
      </c>
      <c r="F162" s="21" t="e">
        <f t="shared" si="40"/>
        <v>#REF!</v>
      </c>
      <c r="G162" s="21" t="e">
        <f t="shared" si="40"/>
        <v>#REF!</v>
      </c>
      <c r="H162" s="21" t="e">
        <f t="shared" si="40"/>
        <v>#REF!</v>
      </c>
      <c r="I162" s="21" t="e">
        <f t="shared" si="40"/>
        <v>#REF!</v>
      </c>
      <c r="J162" s="22" t="e">
        <f t="shared" si="40"/>
        <v>#REF!</v>
      </c>
      <c r="K162" s="23" t="e">
        <f t="shared" si="40"/>
        <v>#REF!</v>
      </c>
      <c r="L162" s="24">
        <f>L111+L159</f>
        <v>4913658.6500000004</v>
      </c>
      <c r="M162" s="25">
        <f>M161+M111</f>
        <v>599505903.20000005</v>
      </c>
      <c r="N162" s="25">
        <f>N161+N111</f>
        <v>2793159</v>
      </c>
      <c r="O162" s="25">
        <f>O161+O111</f>
        <v>602299062.20000005</v>
      </c>
      <c r="P162" s="25">
        <f>P161+P111</f>
        <v>590186082.15999997</v>
      </c>
    </row>
    <row r="163" spans="1:16">
      <c r="D163"/>
      <c r="M163"/>
      <c r="N163"/>
      <c r="O163"/>
      <c r="P163"/>
    </row>
    <row r="164" spans="1:16">
      <c r="D164" s="56"/>
      <c r="M164" s="56">
        <f>M117+M125+M149</f>
        <v>372904303.20000005</v>
      </c>
      <c r="N164" s="56">
        <f>N117+N125+N149</f>
        <v>2793159</v>
      </c>
      <c r="O164" s="56">
        <f>O117+O125+O149</f>
        <v>375697462.20000005</v>
      </c>
      <c r="P164" s="56">
        <f>P117+P125+P149</f>
        <v>354128582.15999997</v>
      </c>
    </row>
  </sheetData>
  <mergeCells count="9">
    <mergeCell ref="E3:F3"/>
    <mergeCell ref="B4:C4"/>
    <mergeCell ref="A6:B6"/>
    <mergeCell ref="E1:F1"/>
    <mergeCell ref="M1:P1"/>
    <mergeCell ref="C2:F2"/>
    <mergeCell ref="G2:I2"/>
    <mergeCell ref="L2:P2"/>
    <mergeCell ref="O3:P3"/>
  </mergeCells>
  <pageMargins left="1.1417322834645669" right="0.39370078740157483" top="0.39370078740157483" bottom="0.39370078740157483" header="0.51181102362204722" footer="0.51181102362204722"/>
  <pageSetup paperSize="9" scale="75" firstPageNumber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Zemskoe</cp:lastModifiedBy>
  <cp:revision>7</cp:revision>
  <cp:lastPrinted>2020-06-08T04:23:02Z</cp:lastPrinted>
  <dcterms:created xsi:type="dcterms:W3CDTF">2010-07-01T06:45:52Z</dcterms:created>
  <dcterms:modified xsi:type="dcterms:W3CDTF">2020-07-14T11:55:21Z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