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 tabRatio="986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68" i="1"/>
  <c r="AC162"/>
  <c r="AC161"/>
  <c r="AC160"/>
  <c r="AC159"/>
  <c r="AC158"/>
  <c r="AC157"/>
  <c r="AC156"/>
  <c r="AC155"/>
  <c r="AC154"/>
  <c r="AC152"/>
  <c r="AC151"/>
  <c r="AC150"/>
  <c r="AC149"/>
  <c r="AC148"/>
  <c r="AC147"/>
  <c r="AC146"/>
  <c r="AC145"/>
  <c r="AB144"/>
  <c r="AB136" s="1"/>
  <c r="AC140"/>
  <c r="AC139"/>
  <c r="AC138"/>
  <c r="AC137"/>
  <c r="AC133"/>
  <c r="AC132"/>
  <c r="AC128"/>
  <c r="AC127"/>
  <c r="AC126"/>
  <c r="AC125"/>
  <c r="AC120"/>
  <c r="AC119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8"/>
  <c r="AC97"/>
  <c r="AC96"/>
  <c r="AC95"/>
  <c r="AC92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69"/>
  <c r="AC67"/>
  <c r="AC66"/>
  <c r="AC65"/>
  <c r="AC64"/>
  <c r="AC63"/>
  <c r="AC62"/>
  <c r="AC61"/>
  <c r="AC60"/>
  <c r="AC59"/>
  <c r="AC58"/>
  <c r="AC57"/>
  <c r="AC56"/>
  <c r="AC55"/>
  <c r="AC54"/>
  <c r="AC51"/>
  <c r="AC44"/>
  <c r="AC42"/>
  <c r="AC41"/>
  <c r="AC40"/>
  <c r="AC39"/>
  <c r="AC38"/>
  <c r="AC37"/>
  <c r="AC36"/>
  <c r="AC35"/>
  <c r="AC34"/>
  <c r="AC33"/>
  <c r="AC32"/>
  <c r="AC31"/>
  <c r="AC30"/>
  <c r="AC29"/>
  <c r="AC28"/>
  <c r="AC27"/>
  <c r="AC23"/>
  <c r="AC21"/>
  <c r="AC20"/>
  <c r="AC19"/>
  <c r="AC18"/>
  <c r="AC17"/>
  <c r="AC16"/>
  <c r="AC15"/>
  <c r="AC14"/>
  <c r="AC13"/>
  <c r="AC11"/>
  <c r="AC10"/>
  <c r="AC9"/>
  <c r="AI168"/>
  <c r="AG168"/>
  <c r="AE168"/>
  <c r="Z168"/>
  <c r="X168"/>
  <c r="V168"/>
  <c r="T168"/>
  <c r="O166"/>
  <c r="M166"/>
  <c r="L166"/>
  <c r="K165"/>
  <c r="K164" s="1"/>
  <c r="K163" s="1"/>
  <c r="O164"/>
  <c r="O163" s="1"/>
  <c r="M164"/>
  <c r="J164"/>
  <c r="J163" s="1"/>
  <c r="I164"/>
  <c r="I163" s="1"/>
  <c r="H164"/>
  <c r="G164"/>
  <c r="G163" s="1"/>
  <c r="F164"/>
  <c r="F163" s="1"/>
  <c r="E164"/>
  <c r="E163" s="1"/>
  <c r="D164"/>
  <c r="M163"/>
  <c r="H163"/>
  <c r="D163"/>
  <c r="AF162"/>
  <c r="AH162" s="1"/>
  <c r="AJ162" s="1"/>
  <c r="U162"/>
  <c r="W162" s="1"/>
  <c r="Y162" s="1"/>
  <c r="AA162" s="1"/>
  <c r="AH161"/>
  <c r="AJ161" s="1"/>
  <c r="AF161"/>
  <c r="W161"/>
  <c r="Y161" s="1"/>
  <c r="AA161" s="1"/>
  <c r="U161"/>
  <c r="AG160"/>
  <c r="AE160"/>
  <c r="AE159" s="1"/>
  <c r="AE157" s="1"/>
  <c r="AD160"/>
  <c r="X160"/>
  <c r="X159" s="1"/>
  <c r="X157" s="1"/>
  <c r="V160"/>
  <c r="T160"/>
  <c r="T159" s="1"/>
  <c r="T157" s="1"/>
  <c r="S160"/>
  <c r="S159" s="1"/>
  <c r="S157" s="1"/>
  <c r="R160"/>
  <c r="R159" s="1"/>
  <c r="R157" s="1"/>
  <c r="Q160"/>
  <c r="K160"/>
  <c r="G160"/>
  <c r="AG159"/>
  <c r="AG157" s="1"/>
  <c r="AD159"/>
  <c r="V159"/>
  <c r="V157" s="1"/>
  <c r="Q159"/>
  <c r="U159" s="1"/>
  <c r="W159" s="1"/>
  <c r="Y159" s="1"/>
  <c r="AA159" s="1"/>
  <c r="D159"/>
  <c r="G159" s="1"/>
  <c r="G157" s="1"/>
  <c r="AH158"/>
  <c r="AJ158" s="1"/>
  <c r="AF158"/>
  <c r="W158"/>
  <c r="Y158" s="1"/>
  <c r="AA158" s="1"/>
  <c r="U158"/>
  <c r="K158"/>
  <c r="G158"/>
  <c r="O157"/>
  <c r="M157"/>
  <c r="J157"/>
  <c r="I157"/>
  <c r="H157"/>
  <c r="F157"/>
  <c r="E157"/>
  <c r="AH156"/>
  <c r="AJ156" s="1"/>
  <c r="AF156"/>
  <c r="W156"/>
  <c r="Y156" s="1"/>
  <c r="AA156" s="1"/>
  <c r="U156"/>
  <c r="K156"/>
  <c r="G156"/>
  <c r="AG155"/>
  <c r="AE155"/>
  <c r="AD155"/>
  <c r="AF155" s="1"/>
  <c r="AH155" s="1"/>
  <c r="AJ155" s="1"/>
  <c r="X155"/>
  <c r="V155"/>
  <c r="T155"/>
  <c r="S155"/>
  <c r="R155"/>
  <c r="Q155"/>
  <c r="O155"/>
  <c r="O147" s="1"/>
  <c r="M155"/>
  <c r="K155"/>
  <c r="K147" s="1"/>
  <c r="J155"/>
  <c r="I155"/>
  <c r="H155"/>
  <c r="G155"/>
  <c r="G147" s="1"/>
  <c r="F155"/>
  <c r="E155"/>
  <c r="D155"/>
  <c r="AF154"/>
  <c r="AH154" s="1"/>
  <c r="AJ154" s="1"/>
  <c r="U154"/>
  <c r="W154" s="1"/>
  <c r="Y154" s="1"/>
  <c r="AA154" s="1"/>
  <c r="K154"/>
  <c r="K153"/>
  <c r="G153"/>
  <c r="AF152"/>
  <c r="AH152" s="1"/>
  <c r="AJ152" s="1"/>
  <c r="U152"/>
  <c r="W152" s="1"/>
  <c r="Y152" s="1"/>
  <c r="AA152" s="1"/>
  <c r="K152"/>
  <c r="AF151"/>
  <c r="AH151" s="1"/>
  <c r="AJ151" s="1"/>
  <c r="U151"/>
  <c r="W151" s="1"/>
  <c r="Y151" s="1"/>
  <c r="AA151" s="1"/>
  <c r="K151"/>
  <c r="AF150"/>
  <c r="AH150" s="1"/>
  <c r="AJ150" s="1"/>
  <c r="U150"/>
  <c r="W150" s="1"/>
  <c r="Y150" s="1"/>
  <c r="AA150" s="1"/>
  <c r="AJ149"/>
  <c r="AF149"/>
  <c r="AH149" s="1"/>
  <c r="U149"/>
  <c r="W149" s="1"/>
  <c r="Y149" s="1"/>
  <c r="AA149" s="1"/>
  <c r="AG148"/>
  <c r="AE148"/>
  <c r="AD148"/>
  <c r="AF148" s="1"/>
  <c r="AH148" s="1"/>
  <c r="AJ148" s="1"/>
  <c r="X148"/>
  <c r="X147" s="1"/>
  <c r="V148"/>
  <c r="T148"/>
  <c r="S148"/>
  <c r="S147" s="1"/>
  <c r="R148"/>
  <c r="Q148"/>
  <c r="K148"/>
  <c r="G148"/>
  <c r="AD147"/>
  <c r="AF147" s="1"/>
  <c r="Q147"/>
  <c r="U147" s="1"/>
  <c r="W147" s="1"/>
  <c r="M147"/>
  <c r="L147"/>
  <c r="J147"/>
  <c r="I147"/>
  <c r="H147"/>
  <c r="F147"/>
  <c r="E147"/>
  <c r="D147"/>
  <c r="AF146"/>
  <c r="AH146" s="1"/>
  <c r="AJ146" s="1"/>
  <c r="U146"/>
  <c r="W146" s="1"/>
  <c r="Y146" s="1"/>
  <c r="AA146" s="1"/>
  <c r="AF145"/>
  <c r="AH145" s="1"/>
  <c r="AJ145" s="1"/>
  <c r="W145"/>
  <c r="Y145" s="1"/>
  <c r="AA145" s="1"/>
  <c r="U145"/>
  <c r="O145"/>
  <c r="O144" s="1"/>
  <c r="O136" s="1"/>
  <c r="K145"/>
  <c r="G145"/>
  <c r="AD144"/>
  <c r="AF144" s="1"/>
  <c r="AH144" s="1"/>
  <c r="AJ144" s="1"/>
  <c r="Z144"/>
  <c r="X144"/>
  <c r="X136" s="1"/>
  <c r="V144"/>
  <c r="T144"/>
  <c r="T136" s="1"/>
  <c r="T131" s="1"/>
  <c r="T130" s="1"/>
  <c r="T169" s="1"/>
  <c r="S144"/>
  <c r="S136" s="1"/>
  <c r="R144"/>
  <c r="Q144"/>
  <c r="P144"/>
  <c r="P136" s="1"/>
  <c r="N144"/>
  <c r="N136" s="1"/>
  <c r="M144"/>
  <c r="L144"/>
  <c r="L136" s="1"/>
  <c r="L131" s="1"/>
  <c r="L130" s="1"/>
  <c r="L169" s="1"/>
  <c r="K144"/>
  <c r="J144"/>
  <c r="D144"/>
  <c r="K142"/>
  <c r="K136" s="1"/>
  <c r="G142"/>
  <c r="M141"/>
  <c r="O141" s="1"/>
  <c r="G141"/>
  <c r="AF140"/>
  <c r="AH140" s="1"/>
  <c r="AJ140" s="1"/>
  <c r="U140"/>
  <c r="W140" s="1"/>
  <c r="Y140" s="1"/>
  <c r="AA140" s="1"/>
  <c r="G140"/>
  <c r="AF139"/>
  <c r="AH139" s="1"/>
  <c r="AJ139" s="1"/>
  <c r="U139"/>
  <c r="W139" s="1"/>
  <c r="Y139" s="1"/>
  <c r="AA139" s="1"/>
  <c r="AF138"/>
  <c r="AH138" s="1"/>
  <c r="AJ138" s="1"/>
  <c r="U138"/>
  <c r="W138" s="1"/>
  <c r="Y138" s="1"/>
  <c r="AA138" s="1"/>
  <c r="AH137"/>
  <c r="AJ137" s="1"/>
  <c r="AF137"/>
  <c r="W137"/>
  <c r="Y137" s="1"/>
  <c r="AA137" s="1"/>
  <c r="U137"/>
  <c r="AG136"/>
  <c r="AE136"/>
  <c r="AE131" s="1"/>
  <c r="AE130" s="1"/>
  <c r="AE169" s="1"/>
  <c r="Z136"/>
  <c r="V136"/>
  <c r="R136"/>
  <c r="Q136"/>
  <c r="M136"/>
  <c r="J136"/>
  <c r="F136"/>
  <c r="E136"/>
  <c r="E131" s="1"/>
  <c r="K135"/>
  <c r="G135"/>
  <c r="K134"/>
  <c r="M134" s="1"/>
  <c r="G134"/>
  <c r="G132" s="1"/>
  <c r="AF133"/>
  <c r="AH133" s="1"/>
  <c r="AJ133" s="1"/>
  <c r="AA133"/>
  <c r="U133"/>
  <c r="W133" s="1"/>
  <c r="Y133" s="1"/>
  <c r="K133"/>
  <c r="K132" s="1"/>
  <c r="G133"/>
  <c r="AD132"/>
  <c r="AF132" s="1"/>
  <c r="AH132" s="1"/>
  <c r="AJ132" s="1"/>
  <c r="S132"/>
  <c r="R132"/>
  <c r="Q132"/>
  <c r="U132" s="1"/>
  <c r="W132" s="1"/>
  <c r="Y132" s="1"/>
  <c r="AA132" s="1"/>
  <c r="J132"/>
  <c r="J131" s="1"/>
  <c r="J130" s="1"/>
  <c r="I132"/>
  <c r="H132"/>
  <c r="H131" s="1"/>
  <c r="F132"/>
  <c r="F131" s="1"/>
  <c r="E132"/>
  <c r="D132"/>
  <c r="Z131"/>
  <c r="Z130" s="1"/>
  <c r="I131"/>
  <c r="U128"/>
  <c r="W128" s="1"/>
  <c r="Y128" s="1"/>
  <c r="AA128" s="1"/>
  <c r="AJ127"/>
  <c r="AH127"/>
  <c r="AF127"/>
  <c r="AD127"/>
  <c r="S127"/>
  <c r="R127"/>
  <c r="Q127"/>
  <c r="U127" s="1"/>
  <c r="W127" s="1"/>
  <c r="Y127" s="1"/>
  <c r="AA127" s="1"/>
  <c r="O127"/>
  <c r="M127"/>
  <c r="U126"/>
  <c r="W126" s="1"/>
  <c r="Y126" s="1"/>
  <c r="AA126" s="1"/>
  <c r="AJ125"/>
  <c r="AH125"/>
  <c r="AF125"/>
  <c r="AD125"/>
  <c r="S125"/>
  <c r="R125"/>
  <c r="Q125"/>
  <c r="U125" s="1"/>
  <c r="W125" s="1"/>
  <c r="Y125" s="1"/>
  <c r="AA125" s="1"/>
  <c r="O125"/>
  <c r="M125"/>
  <c r="M124"/>
  <c r="O124" s="1"/>
  <c r="G124"/>
  <c r="O123"/>
  <c r="M123"/>
  <c r="G123"/>
  <c r="M122"/>
  <c r="O122" s="1"/>
  <c r="G122"/>
  <c r="M121"/>
  <c r="O121" s="1"/>
  <c r="G121"/>
  <c r="U120"/>
  <c r="W120" s="1"/>
  <c r="Y120" s="1"/>
  <c r="AA120" s="1"/>
  <c r="K120"/>
  <c r="K119" s="1"/>
  <c r="G120"/>
  <c r="AJ119"/>
  <c r="AH119"/>
  <c r="AF119"/>
  <c r="AD119"/>
  <c r="S119"/>
  <c r="R119"/>
  <c r="Q119"/>
  <c r="U119" s="1"/>
  <c r="W119" s="1"/>
  <c r="Y119" s="1"/>
  <c r="AA119" s="1"/>
  <c r="O119"/>
  <c r="M119"/>
  <c r="J119"/>
  <c r="J92" s="1"/>
  <c r="I119"/>
  <c r="H119"/>
  <c r="G119"/>
  <c r="F119"/>
  <c r="F92" s="1"/>
  <c r="E119"/>
  <c r="D119"/>
  <c r="K118"/>
  <c r="K117"/>
  <c r="M117" s="1"/>
  <c r="O117" s="1"/>
  <c r="G117"/>
  <c r="U115"/>
  <c r="W115" s="1"/>
  <c r="Y115" s="1"/>
  <c r="AA115" s="1"/>
  <c r="AJ114"/>
  <c r="AH114"/>
  <c r="AF114"/>
  <c r="AD114"/>
  <c r="S114"/>
  <c r="R114"/>
  <c r="Q114"/>
  <c r="U114" s="1"/>
  <c r="W114" s="1"/>
  <c r="Y114" s="1"/>
  <c r="AA114" s="1"/>
  <c r="O114"/>
  <c r="M114"/>
  <c r="U113"/>
  <c r="W113" s="1"/>
  <c r="Y113" s="1"/>
  <c r="AA113" s="1"/>
  <c r="AJ112"/>
  <c r="AH112"/>
  <c r="AF112"/>
  <c r="AD112"/>
  <c r="S112"/>
  <c r="R112"/>
  <c r="Q112"/>
  <c r="U112" s="1"/>
  <c r="W112" s="1"/>
  <c r="Y112" s="1"/>
  <c r="AA112" s="1"/>
  <c r="U111"/>
  <c r="W111" s="1"/>
  <c r="Y111" s="1"/>
  <c r="AA111" s="1"/>
  <c r="AJ110"/>
  <c r="AH110"/>
  <c r="AF110"/>
  <c r="AD110"/>
  <c r="S110"/>
  <c r="R110"/>
  <c r="Q110"/>
  <c r="U110" s="1"/>
  <c r="W110" s="1"/>
  <c r="Y110" s="1"/>
  <c r="AA110" s="1"/>
  <c r="U109"/>
  <c r="W109" s="1"/>
  <c r="Y109" s="1"/>
  <c r="AA109" s="1"/>
  <c r="AJ108"/>
  <c r="AH108"/>
  <c r="AF108"/>
  <c r="AD108"/>
  <c r="U108"/>
  <c r="W108" s="1"/>
  <c r="Y108" s="1"/>
  <c r="AA108" s="1"/>
  <c r="S108"/>
  <c r="R108"/>
  <c r="Q108"/>
  <c r="U107"/>
  <c r="W107" s="1"/>
  <c r="Y107" s="1"/>
  <c r="AA107" s="1"/>
  <c r="AJ106"/>
  <c r="AH106"/>
  <c r="AF106"/>
  <c r="AD106"/>
  <c r="S106"/>
  <c r="R106"/>
  <c r="Q106"/>
  <c r="U106" s="1"/>
  <c r="W106" s="1"/>
  <c r="Y106" s="1"/>
  <c r="AA106" s="1"/>
  <c r="O106"/>
  <c r="M106"/>
  <c r="AA105"/>
  <c r="U105"/>
  <c r="W105" s="1"/>
  <c r="Y105" s="1"/>
  <c r="AJ104"/>
  <c r="AH104"/>
  <c r="AF104"/>
  <c r="AD104"/>
  <c r="U104"/>
  <c r="W104" s="1"/>
  <c r="Y104" s="1"/>
  <c r="AA104" s="1"/>
  <c r="S104"/>
  <c r="R104"/>
  <c r="Q104"/>
  <c r="U103"/>
  <c r="W103" s="1"/>
  <c r="Y103" s="1"/>
  <c r="AA103" s="1"/>
  <c r="AJ102"/>
  <c r="AH102"/>
  <c r="AF102"/>
  <c r="AD102"/>
  <c r="S102"/>
  <c r="R102"/>
  <c r="R92" s="1"/>
  <c r="Q102"/>
  <c r="U102" s="1"/>
  <c r="W102" s="1"/>
  <c r="Y102" s="1"/>
  <c r="AA102" s="1"/>
  <c r="W101"/>
  <c r="Y101" s="1"/>
  <c r="AA101" s="1"/>
  <c r="U101"/>
  <c r="AJ100"/>
  <c r="AH100"/>
  <c r="AF100"/>
  <c r="AD100"/>
  <c r="S100"/>
  <c r="R100"/>
  <c r="Q100"/>
  <c r="K99"/>
  <c r="G99"/>
  <c r="W98"/>
  <c r="Y98" s="1"/>
  <c r="AA98" s="1"/>
  <c r="U98"/>
  <c r="AJ97"/>
  <c r="AH97"/>
  <c r="AF97"/>
  <c r="AD97"/>
  <c r="S97"/>
  <c r="R97"/>
  <c r="Q97"/>
  <c r="U97" s="1"/>
  <c r="W97" s="1"/>
  <c r="Y97" s="1"/>
  <c r="AA97" s="1"/>
  <c r="O97"/>
  <c r="M97"/>
  <c r="U96"/>
  <c r="W96" s="1"/>
  <c r="Y96" s="1"/>
  <c r="AA96" s="1"/>
  <c r="AJ95"/>
  <c r="AJ92" s="1"/>
  <c r="AH95"/>
  <c r="AF95"/>
  <c r="AD95"/>
  <c r="S95"/>
  <c r="R95"/>
  <c r="Q95"/>
  <c r="U95" s="1"/>
  <c r="W95" s="1"/>
  <c r="Y95" s="1"/>
  <c r="AA95" s="1"/>
  <c r="O95"/>
  <c r="M95"/>
  <c r="K94"/>
  <c r="K93"/>
  <c r="I92"/>
  <c r="H92"/>
  <c r="G92"/>
  <c r="E92"/>
  <c r="D92"/>
  <c r="O91"/>
  <c r="M91"/>
  <c r="G91"/>
  <c r="I91" s="1"/>
  <c r="M90"/>
  <c r="O90" s="1"/>
  <c r="G90"/>
  <c r="I90" s="1"/>
  <c r="U89"/>
  <c r="W89" s="1"/>
  <c r="Y89" s="1"/>
  <c r="AA89" s="1"/>
  <c r="K89"/>
  <c r="K88" s="1"/>
  <c r="G89"/>
  <c r="G88" s="1"/>
  <c r="G87" s="1"/>
  <c r="G84" s="1"/>
  <c r="AJ88"/>
  <c r="AH88"/>
  <c r="AF88"/>
  <c r="AF87" s="1"/>
  <c r="AD88"/>
  <c r="AD87" s="1"/>
  <c r="S88"/>
  <c r="R88"/>
  <c r="R87" s="1"/>
  <c r="Q88"/>
  <c r="O88"/>
  <c r="M88"/>
  <c r="J88"/>
  <c r="J87" s="1"/>
  <c r="I88"/>
  <c r="H88"/>
  <c r="F88"/>
  <c r="F87" s="1"/>
  <c r="E88"/>
  <c r="D88"/>
  <c r="D87" s="1"/>
  <c r="D84" s="1"/>
  <c r="AJ87"/>
  <c r="AH87"/>
  <c r="S87"/>
  <c r="O87"/>
  <c r="M87"/>
  <c r="K87"/>
  <c r="K84" s="1"/>
  <c r="I87"/>
  <c r="H87"/>
  <c r="H84" s="1"/>
  <c r="E87"/>
  <c r="U86"/>
  <c r="W86" s="1"/>
  <c r="Y86" s="1"/>
  <c r="AA86" s="1"/>
  <c r="K86"/>
  <c r="K85" s="1"/>
  <c r="G86"/>
  <c r="G85" s="1"/>
  <c r="AJ85"/>
  <c r="AH85"/>
  <c r="AF85"/>
  <c r="AF84" s="1"/>
  <c r="AD85"/>
  <c r="S85"/>
  <c r="R85"/>
  <c r="Q85"/>
  <c r="O85"/>
  <c r="M85"/>
  <c r="J85"/>
  <c r="I85"/>
  <c r="H85"/>
  <c r="F85"/>
  <c r="E85"/>
  <c r="D85"/>
  <c r="AJ84"/>
  <c r="AH84"/>
  <c r="S84"/>
  <c r="O84"/>
  <c r="M84"/>
  <c r="I84"/>
  <c r="E84"/>
  <c r="AA83"/>
  <c r="U83"/>
  <c r="W83" s="1"/>
  <c r="Y83" s="1"/>
  <c r="K83"/>
  <c r="J83"/>
  <c r="I83"/>
  <c r="H83"/>
  <c r="G83"/>
  <c r="F83"/>
  <c r="E83"/>
  <c r="D83"/>
  <c r="AJ82"/>
  <c r="AJ79" s="1"/>
  <c r="AH82"/>
  <c r="AF82"/>
  <c r="AD82"/>
  <c r="U82"/>
  <c r="W82" s="1"/>
  <c r="Y82" s="1"/>
  <c r="AA82" s="1"/>
  <c r="S82"/>
  <c r="R82"/>
  <c r="Q82"/>
  <c r="O82"/>
  <c r="M82"/>
  <c r="G82"/>
  <c r="U81"/>
  <c r="W81" s="1"/>
  <c r="Y81" s="1"/>
  <c r="AA81" s="1"/>
  <c r="AJ80"/>
  <c r="AH80"/>
  <c r="AF80"/>
  <c r="AF79" s="1"/>
  <c r="AD80"/>
  <c r="S80"/>
  <c r="R80"/>
  <c r="R79" s="1"/>
  <c r="Q80"/>
  <c r="O80"/>
  <c r="M80"/>
  <c r="AH79"/>
  <c r="S79"/>
  <c r="G79"/>
  <c r="U78"/>
  <c r="W78" s="1"/>
  <c r="Y78" s="1"/>
  <c r="AA78" s="1"/>
  <c r="U77"/>
  <c r="W77" s="1"/>
  <c r="Y77" s="1"/>
  <c r="AA77" s="1"/>
  <c r="U76"/>
  <c r="W76" s="1"/>
  <c r="Y76" s="1"/>
  <c r="AA76" s="1"/>
  <c r="AJ75"/>
  <c r="AH75"/>
  <c r="AH74" s="1"/>
  <c r="AH73" s="1"/>
  <c r="AH72" s="1"/>
  <c r="AF75"/>
  <c r="AF74" s="1"/>
  <c r="AF73" s="1"/>
  <c r="AF72" s="1"/>
  <c r="AD75"/>
  <c r="AD74" s="1"/>
  <c r="AD73" s="1"/>
  <c r="S75"/>
  <c r="S74" s="1"/>
  <c r="S73" s="1"/>
  <c r="S72" s="1"/>
  <c r="R75"/>
  <c r="R74" s="1"/>
  <c r="R73" s="1"/>
  <c r="Q75"/>
  <c r="U75" s="1"/>
  <c r="W75" s="1"/>
  <c r="Y75" s="1"/>
  <c r="AA75" s="1"/>
  <c r="G75"/>
  <c r="AJ74"/>
  <c r="Q74"/>
  <c r="Q73" s="1"/>
  <c r="O74"/>
  <c r="O73" s="1"/>
  <c r="M74"/>
  <c r="G74"/>
  <c r="AJ73"/>
  <c r="M73"/>
  <c r="G73"/>
  <c r="E73"/>
  <c r="D73"/>
  <c r="K72"/>
  <c r="J72"/>
  <c r="I72"/>
  <c r="H72"/>
  <c r="G72"/>
  <c r="F72"/>
  <c r="E72"/>
  <c r="D72"/>
  <c r="O71"/>
  <c r="M71"/>
  <c r="K71"/>
  <c r="G71"/>
  <c r="K70"/>
  <c r="G70"/>
  <c r="U69"/>
  <c r="W69" s="1"/>
  <c r="Y69" s="1"/>
  <c r="AA69" s="1"/>
  <c r="K69"/>
  <c r="G69"/>
  <c r="M68"/>
  <c r="K68"/>
  <c r="O68" s="1"/>
  <c r="O66" s="1"/>
  <c r="O65" s="1"/>
  <c r="G68"/>
  <c r="U67"/>
  <c r="W67" s="1"/>
  <c r="Y67" s="1"/>
  <c r="AA67" s="1"/>
  <c r="K67"/>
  <c r="G67"/>
  <c r="AJ66"/>
  <c r="AH66"/>
  <c r="AH65" s="1"/>
  <c r="AF66"/>
  <c r="AF65" s="1"/>
  <c r="AD66"/>
  <c r="S66"/>
  <c r="R66"/>
  <c r="Q66"/>
  <c r="U66" s="1"/>
  <c r="W66" s="1"/>
  <c r="Y66" s="1"/>
  <c r="AA66" s="1"/>
  <c r="M66"/>
  <c r="J66"/>
  <c r="I66"/>
  <c r="I65" s="1"/>
  <c r="H66"/>
  <c r="H65" s="1"/>
  <c r="F66"/>
  <c r="E66"/>
  <c r="E65" s="1"/>
  <c r="D66"/>
  <c r="D65" s="1"/>
  <c r="AJ65"/>
  <c r="AD65"/>
  <c r="S65"/>
  <c r="R65"/>
  <c r="M65"/>
  <c r="J65"/>
  <c r="F65"/>
  <c r="U64"/>
  <c r="W64" s="1"/>
  <c r="Y64" s="1"/>
  <c r="AA64" s="1"/>
  <c r="U63"/>
  <c r="W63" s="1"/>
  <c r="Y63" s="1"/>
  <c r="AA63" s="1"/>
  <c r="K63"/>
  <c r="K62" s="1"/>
  <c r="K61" s="1"/>
  <c r="G63"/>
  <c r="G62" s="1"/>
  <c r="G61" s="1"/>
  <c r="AJ62"/>
  <c r="AJ61" s="1"/>
  <c r="AH62"/>
  <c r="AF62"/>
  <c r="AD62"/>
  <c r="AD61" s="1"/>
  <c r="S62"/>
  <c r="S61" s="1"/>
  <c r="R62"/>
  <c r="Q62"/>
  <c r="U62" s="1"/>
  <c r="W62" s="1"/>
  <c r="Y62" s="1"/>
  <c r="AA62" s="1"/>
  <c r="O62"/>
  <c r="O61" s="1"/>
  <c r="M62"/>
  <c r="M61" s="1"/>
  <c r="J62"/>
  <c r="I62"/>
  <c r="I61" s="1"/>
  <c r="H62"/>
  <c r="H61" s="1"/>
  <c r="F62"/>
  <c r="E62"/>
  <c r="E61" s="1"/>
  <c r="D62"/>
  <c r="D61" s="1"/>
  <c r="AH61"/>
  <c r="AF61"/>
  <c r="R61"/>
  <c r="Q61"/>
  <c r="U61" s="1"/>
  <c r="W61" s="1"/>
  <c r="Y61" s="1"/>
  <c r="AA61" s="1"/>
  <c r="J61"/>
  <c r="F61"/>
  <c r="W60"/>
  <c r="Y60" s="1"/>
  <c r="AA60" s="1"/>
  <c r="U60"/>
  <c r="K60"/>
  <c r="AJ59"/>
  <c r="AH59"/>
  <c r="AH54" s="1"/>
  <c r="AH51" s="1"/>
  <c r="AF59"/>
  <c r="AD59"/>
  <c r="U59"/>
  <c r="W59" s="1"/>
  <c r="Y59" s="1"/>
  <c r="AA59" s="1"/>
  <c r="S59"/>
  <c r="R59"/>
  <c r="Q59"/>
  <c r="O59"/>
  <c r="M59"/>
  <c r="K59"/>
  <c r="J59"/>
  <c r="I59"/>
  <c r="H59"/>
  <c r="G59"/>
  <c r="F59"/>
  <c r="E59"/>
  <c r="D59"/>
  <c r="U58"/>
  <c r="W58" s="1"/>
  <c r="Y58" s="1"/>
  <c r="AA58" s="1"/>
  <c r="K58"/>
  <c r="G58"/>
  <c r="G57" s="1"/>
  <c r="AJ57"/>
  <c r="AH57"/>
  <c r="AF57"/>
  <c r="AD57"/>
  <c r="S57"/>
  <c r="R57"/>
  <c r="Q57"/>
  <c r="U57" s="1"/>
  <c r="W57" s="1"/>
  <c r="Y57" s="1"/>
  <c r="AA57" s="1"/>
  <c r="O57"/>
  <c r="M57"/>
  <c r="K57"/>
  <c r="J57"/>
  <c r="I57"/>
  <c r="H57"/>
  <c r="F57"/>
  <c r="E57"/>
  <c r="D57"/>
  <c r="U56"/>
  <c r="W56" s="1"/>
  <c r="Y56" s="1"/>
  <c r="AA56" s="1"/>
  <c r="K56"/>
  <c r="K55" s="1"/>
  <c r="K54" s="1"/>
  <c r="K51" s="1"/>
  <c r="G56"/>
  <c r="G55" s="1"/>
  <c r="AJ55"/>
  <c r="AH55"/>
  <c r="AF55"/>
  <c r="AF54" s="1"/>
  <c r="AF51" s="1"/>
  <c r="AD55"/>
  <c r="AD54" s="1"/>
  <c r="S55"/>
  <c r="R55"/>
  <c r="Q55"/>
  <c r="U55" s="1"/>
  <c r="W55" s="1"/>
  <c r="Y55" s="1"/>
  <c r="AA55" s="1"/>
  <c r="O55"/>
  <c r="O54" s="1"/>
  <c r="M55"/>
  <c r="J55"/>
  <c r="J54" s="1"/>
  <c r="J51" s="1"/>
  <c r="I55"/>
  <c r="I54" s="1"/>
  <c r="I51" s="1"/>
  <c r="H55"/>
  <c r="F55"/>
  <c r="F54" s="1"/>
  <c r="F51" s="1"/>
  <c r="E55"/>
  <c r="E54" s="1"/>
  <c r="E51" s="1"/>
  <c r="D55"/>
  <c r="R54"/>
  <c r="R51" s="1"/>
  <c r="O53"/>
  <c r="M53"/>
  <c r="G53"/>
  <c r="O52"/>
  <c r="M52"/>
  <c r="G52"/>
  <c r="O50"/>
  <c r="M50"/>
  <c r="G50"/>
  <c r="O49"/>
  <c r="M49"/>
  <c r="G49"/>
  <c r="O48"/>
  <c r="M48"/>
  <c r="G48"/>
  <c r="O47"/>
  <c r="M47"/>
  <c r="G47"/>
  <c r="O46"/>
  <c r="M46"/>
  <c r="G46"/>
  <c r="O45"/>
  <c r="M45"/>
  <c r="G45"/>
  <c r="R44"/>
  <c r="AJ44" s="1"/>
  <c r="O44"/>
  <c r="Q44" s="1"/>
  <c r="M44"/>
  <c r="AD44" s="1"/>
  <c r="G44"/>
  <c r="G43"/>
  <c r="U42"/>
  <c r="W42" s="1"/>
  <c r="Y42" s="1"/>
  <c r="AA42" s="1"/>
  <c r="K42"/>
  <c r="K41" s="1"/>
  <c r="K40" s="1"/>
  <c r="G42"/>
  <c r="G41" s="1"/>
  <c r="G40" s="1"/>
  <c r="AJ41"/>
  <c r="AJ40" s="1"/>
  <c r="AH41"/>
  <c r="AH40" s="1"/>
  <c r="AF41"/>
  <c r="AD41"/>
  <c r="AD40" s="1"/>
  <c r="S41"/>
  <c r="S40" s="1"/>
  <c r="R41"/>
  <c r="Q41"/>
  <c r="U41" s="1"/>
  <c r="W41" s="1"/>
  <c r="Y41" s="1"/>
  <c r="AA41" s="1"/>
  <c r="O41"/>
  <c r="O40" s="1"/>
  <c r="M41"/>
  <c r="M40" s="1"/>
  <c r="J41"/>
  <c r="I41"/>
  <c r="I40" s="1"/>
  <c r="H41"/>
  <c r="H40" s="1"/>
  <c r="F41"/>
  <c r="E41"/>
  <c r="E40" s="1"/>
  <c r="D41"/>
  <c r="D40" s="1"/>
  <c r="AF40"/>
  <c r="R40"/>
  <c r="Q40"/>
  <c r="U40" s="1"/>
  <c r="W40" s="1"/>
  <c r="Y40" s="1"/>
  <c r="AA40" s="1"/>
  <c r="J40"/>
  <c r="F40"/>
  <c r="W39"/>
  <c r="Y39" s="1"/>
  <c r="AA39" s="1"/>
  <c r="U39"/>
  <c r="AJ38"/>
  <c r="AH38"/>
  <c r="AF38"/>
  <c r="AD38"/>
  <c r="S38"/>
  <c r="R38"/>
  <c r="Q38"/>
  <c r="U38" s="1"/>
  <c r="W38" s="1"/>
  <c r="Y38" s="1"/>
  <c r="AA38" s="1"/>
  <c r="O38"/>
  <c r="M38"/>
  <c r="U37"/>
  <c r="W37" s="1"/>
  <c r="Y37" s="1"/>
  <c r="AA37" s="1"/>
  <c r="AJ36"/>
  <c r="AH36"/>
  <c r="AF36"/>
  <c r="AF35" s="1"/>
  <c r="AD36"/>
  <c r="AD35" s="1"/>
  <c r="S36"/>
  <c r="R36"/>
  <c r="Q36"/>
  <c r="U36" s="1"/>
  <c r="W36" s="1"/>
  <c r="Y36" s="1"/>
  <c r="AA36" s="1"/>
  <c r="AH35"/>
  <c r="R35"/>
  <c r="Q35"/>
  <c r="U35" s="1"/>
  <c r="W35" s="1"/>
  <c r="Y35" s="1"/>
  <c r="AA35" s="1"/>
  <c r="O35"/>
  <c r="M35"/>
  <c r="U34"/>
  <c r="W34" s="1"/>
  <c r="Y34" s="1"/>
  <c r="AA34" s="1"/>
  <c r="K34"/>
  <c r="G34"/>
  <c r="U33"/>
  <c r="W33" s="1"/>
  <c r="Y33" s="1"/>
  <c r="AA33" s="1"/>
  <c r="K33"/>
  <c r="G33"/>
  <c r="AJ32"/>
  <c r="AH32"/>
  <c r="AH29" s="1"/>
  <c r="AF32"/>
  <c r="AD32"/>
  <c r="S32"/>
  <c r="R32"/>
  <c r="Q32"/>
  <c r="U32" s="1"/>
  <c r="W32" s="1"/>
  <c r="Y32" s="1"/>
  <c r="AA32" s="1"/>
  <c r="O32"/>
  <c r="M32"/>
  <c r="M29" s="1"/>
  <c r="J32"/>
  <c r="I32"/>
  <c r="I29" s="1"/>
  <c r="H32"/>
  <c r="H29" s="1"/>
  <c r="G32"/>
  <c r="G29" s="1"/>
  <c r="F32"/>
  <c r="E32"/>
  <c r="E29" s="1"/>
  <c r="D32"/>
  <c r="D29" s="1"/>
  <c r="U31"/>
  <c r="W31" s="1"/>
  <c r="Y31" s="1"/>
  <c r="AA31" s="1"/>
  <c r="G31"/>
  <c r="AJ30"/>
  <c r="AH30"/>
  <c r="AF30"/>
  <c r="AD30"/>
  <c r="AD29" s="1"/>
  <c r="S30"/>
  <c r="R30"/>
  <c r="Q30"/>
  <c r="O30"/>
  <c r="O29" s="1"/>
  <c r="M30"/>
  <c r="R29"/>
  <c r="J29"/>
  <c r="F29"/>
  <c r="U28"/>
  <c r="W28" s="1"/>
  <c r="Y28" s="1"/>
  <c r="AA28" s="1"/>
  <c r="U27"/>
  <c r="W27" s="1"/>
  <c r="Y27" s="1"/>
  <c r="AA27" s="1"/>
  <c r="Q26"/>
  <c r="K26"/>
  <c r="G26"/>
  <c r="G24" s="1"/>
  <c r="G23" s="1"/>
  <c r="O25"/>
  <c r="G25"/>
  <c r="I25" s="1"/>
  <c r="M25" s="1"/>
  <c r="AJ24"/>
  <c r="AH24"/>
  <c r="AF24"/>
  <c r="AD24"/>
  <c r="R24"/>
  <c r="Q24"/>
  <c r="O24"/>
  <c r="O23" s="1"/>
  <c r="M24"/>
  <c r="M23" s="1"/>
  <c r="K24"/>
  <c r="J24"/>
  <c r="J23" s="1"/>
  <c r="I24"/>
  <c r="I23" s="1"/>
  <c r="H24"/>
  <c r="H23" s="1"/>
  <c r="F24"/>
  <c r="F23" s="1"/>
  <c r="E24"/>
  <c r="E23" s="1"/>
  <c r="D24"/>
  <c r="D23" s="1"/>
  <c r="AJ23"/>
  <c r="AH23"/>
  <c r="AF23"/>
  <c r="AD23"/>
  <c r="S23"/>
  <c r="R23"/>
  <c r="Q23"/>
  <c r="U23" s="1"/>
  <c r="W23" s="1"/>
  <c r="Y23" s="1"/>
  <c r="AA23" s="1"/>
  <c r="K23"/>
  <c r="K22"/>
  <c r="O22" s="1"/>
  <c r="O18" s="1"/>
  <c r="O17" s="1"/>
  <c r="I22"/>
  <c r="M22" s="1"/>
  <c r="M18" s="1"/>
  <c r="M17" s="1"/>
  <c r="G22"/>
  <c r="U21"/>
  <c r="W21" s="1"/>
  <c r="Y21" s="1"/>
  <c r="AA21" s="1"/>
  <c r="K21"/>
  <c r="G21"/>
  <c r="W20"/>
  <c r="Y20" s="1"/>
  <c r="AA20" s="1"/>
  <c r="U20"/>
  <c r="K20"/>
  <c r="K18" s="1"/>
  <c r="K17" s="1"/>
  <c r="G20"/>
  <c r="U19"/>
  <c r="W19" s="1"/>
  <c r="Y19" s="1"/>
  <c r="AA19" s="1"/>
  <c r="K19"/>
  <c r="G19"/>
  <c r="AJ18"/>
  <c r="AH18"/>
  <c r="AH17" s="1"/>
  <c r="AF18"/>
  <c r="AD18"/>
  <c r="AD17" s="1"/>
  <c r="S18"/>
  <c r="R18"/>
  <c r="R17" s="1"/>
  <c r="Q18"/>
  <c r="U18" s="1"/>
  <c r="W18" s="1"/>
  <c r="Y18" s="1"/>
  <c r="AA18" s="1"/>
  <c r="J18"/>
  <c r="H18"/>
  <c r="F18"/>
  <c r="E18"/>
  <c r="D18"/>
  <c r="AJ17"/>
  <c r="AF17"/>
  <c r="S17"/>
  <c r="J17"/>
  <c r="H17"/>
  <c r="F17"/>
  <c r="E17"/>
  <c r="D17"/>
  <c r="U16"/>
  <c r="W16" s="1"/>
  <c r="Y16" s="1"/>
  <c r="AA16" s="1"/>
  <c r="K16"/>
  <c r="G16"/>
  <c r="U15"/>
  <c r="W15" s="1"/>
  <c r="Y15" s="1"/>
  <c r="AA15" s="1"/>
  <c r="K15"/>
  <c r="G15"/>
  <c r="U14"/>
  <c r="W14" s="1"/>
  <c r="Y14" s="1"/>
  <c r="AA14" s="1"/>
  <c r="K14"/>
  <c r="G14"/>
  <c r="U13"/>
  <c r="W13" s="1"/>
  <c r="Y13" s="1"/>
  <c r="AA13" s="1"/>
  <c r="K13"/>
  <c r="G13"/>
  <c r="G11" s="1"/>
  <c r="G10" s="1"/>
  <c r="O12"/>
  <c r="M12"/>
  <c r="G12"/>
  <c r="AJ11"/>
  <c r="AH11"/>
  <c r="AF11"/>
  <c r="AD11"/>
  <c r="S11"/>
  <c r="S10" s="1"/>
  <c r="R11"/>
  <c r="Q11"/>
  <c r="U11" s="1"/>
  <c r="W11" s="1"/>
  <c r="Y11" s="1"/>
  <c r="AA11" s="1"/>
  <c r="O11"/>
  <c r="M11"/>
  <c r="M10" s="1"/>
  <c r="J11"/>
  <c r="J10" s="1"/>
  <c r="I11"/>
  <c r="H11"/>
  <c r="H10" s="1"/>
  <c r="F11"/>
  <c r="E11"/>
  <c r="E10" s="1"/>
  <c r="E9" s="1"/>
  <c r="E168" s="1"/>
  <c r="D11"/>
  <c r="D10" s="1"/>
  <c r="AD10"/>
  <c r="U10"/>
  <c r="W10" s="1"/>
  <c r="Y10" s="1"/>
  <c r="AA10" s="1"/>
  <c r="R10"/>
  <c r="Q10"/>
  <c r="O10"/>
  <c r="I10"/>
  <c r="F10"/>
  <c r="AB131" l="1"/>
  <c r="AC136"/>
  <c r="AC168"/>
  <c r="AC144"/>
  <c r="R84"/>
  <c r="E169"/>
  <c r="AD84"/>
  <c r="K92"/>
  <c r="N171"/>
  <c r="N131"/>
  <c r="N130" s="1"/>
  <c r="N169" s="1"/>
  <c r="O171"/>
  <c r="D54"/>
  <c r="D51" s="1"/>
  <c r="S54"/>
  <c r="S51" s="1"/>
  <c r="AJ72"/>
  <c r="AG147"/>
  <c r="AH147" s="1"/>
  <c r="AJ147" s="1"/>
  <c r="H9"/>
  <c r="H168" s="1"/>
  <c r="H169" s="1"/>
  <c r="AJ35"/>
  <c r="M92"/>
  <c r="AH92"/>
  <c r="Y147"/>
  <c r="AA147" s="1"/>
  <c r="K159"/>
  <c r="V131"/>
  <c r="V130" s="1"/>
  <c r="AF29"/>
  <c r="K66"/>
  <c r="K65" s="1"/>
  <c r="O79"/>
  <c r="AF92"/>
  <c r="K11"/>
  <c r="K10" s="1"/>
  <c r="G18"/>
  <c r="G17" s="1"/>
  <c r="K32"/>
  <c r="K29" s="1"/>
  <c r="Q65"/>
  <c r="U65" s="1"/>
  <c r="W65" s="1"/>
  <c r="Y65" s="1"/>
  <c r="AA65" s="1"/>
  <c r="G66"/>
  <c r="G65" s="1"/>
  <c r="M79"/>
  <c r="M72" s="1"/>
  <c r="O92"/>
  <c r="U148"/>
  <c r="W148" s="1"/>
  <c r="Y148" s="1"/>
  <c r="AA148" s="1"/>
  <c r="U155"/>
  <c r="W155" s="1"/>
  <c r="Y155" s="1"/>
  <c r="AA155" s="1"/>
  <c r="Q157"/>
  <c r="U157" s="1"/>
  <c r="U160"/>
  <c r="W160" s="1"/>
  <c r="Y160" s="1"/>
  <c r="AA160" s="1"/>
  <c r="Q17"/>
  <c r="U17" s="1"/>
  <c r="W17" s="1"/>
  <c r="Y17" s="1"/>
  <c r="AA17" s="1"/>
  <c r="H54"/>
  <c r="H51" s="1"/>
  <c r="M54"/>
  <c r="R147"/>
  <c r="R131" s="1"/>
  <c r="R130" s="1"/>
  <c r="S35"/>
  <c r="S29" s="1"/>
  <c r="S9" s="1"/>
  <c r="G54"/>
  <c r="G51" s="1"/>
  <c r="G9" s="1"/>
  <c r="G168" s="1"/>
  <c r="AJ54"/>
  <c r="AD79"/>
  <c r="AD72" s="1"/>
  <c r="AD92"/>
  <c r="M171"/>
  <c r="AD136"/>
  <c r="AI169"/>
  <c r="D157"/>
  <c r="U44"/>
  <c r="W44" s="1"/>
  <c r="Y44" s="1"/>
  <c r="AA44" s="1"/>
  <c r="AH44"/>
  <c r="D9"/>
  <c r="D168" s="1"/>
  <c r="U30"/>
  <c r="W30" s="1"/>
  <c r="Y30" s="1"/>
  <c r="AA30" s="1"/>
  <c r="Q29"/>
  <c r="K9"/>
  <c r="K168" s="1"/>
  <c r="M51"/>
  <c r="AF10"/>
  <c r="AH10" s="1"/>
  <c r="AJ10" s="1"/>
  <c r="M9"/>
  <c r="M168" s="1"/>
  <c r="AJ29"/>
  <c r="O51"/>
  <c r="AD51"/>
  <c r="AJ51"/>
  <c r="R72"/>
  <c r="R9" s="1"/>
  <c r="R168" s="1"/>
  <c r="U73"/>
  <c r="W73" s="1"/>
  <c r="Y73" s="1"/>
  <c r="AA73" s="1"/>
  <c r="P131"/>
  <c r="P130" s="1"/>
  <c r="P169" s="1"/>
  <c r="P171"/>
  <c r="AF44"/>
  <c r="S92"/>
  <c r="U100"/>
  <c r="W100" s="1"/>
  <c r="Y100" s="1"/>
  <c r="AA100" s="1"/>
  <c r="Q92"/>
  <c r="U92" s="1"/>
  <c r="W92" s="1"/>
  <c r="Y92" s="1"/>
  <c r="AA92" s="1"/>
  <c r="W157"/>
  <c r="Y157" s="1"/>
  <c r="AA157" s="1"/>
  <c r="I18"/>
  <c r="I17" s="1"/>
  <c r="I9" s="1"/>
  <c r="I168" s="1"/>
  <c r="I169" s="1"/>
  <c r="U88"/>
  <c r="W88" s="1"/>
  <c r="Y88" s="1"/>
  <c r="AA88" s="1"/>
  <c r="Q87"/>
  <c r="U87" s="1"/>
  <c r="W87" s="1"/>
  <c r="Y87" s="1"/>
  <c r="AA87" s="1"/>
  <c r="Q54"/>
  <c r="O72"/>
  <c r="U74"/>
  <c r="W74" s="1"/>
  <c r="Y74" s="1"/>
  <c r="AA74" s="1"/>
  <c r="U80"/>
  <c r="W80" s="1"/>
  <c r="Y80" s="1"/>
  <c r="AA80" s="1"/>
  <c r="Q79"/>
  <c r="U79" s="1"/>
  <c r="W79" s="1"/>
  <c r="Y79" s="1"/>
  <c r="AA79" s="1"/>
  <c r="U85"/>
  <c r="W85" s="1"/>
  <c r="Y85" s="1"/>
  <c r="AA85" s="1"/>
  <c r="Q84"/>
  <c r="U84" s="1"/>
  <c r="W84" s="1"/>
  <c r="Y84" s="1"/>
  <c r="AA84" s="1"/>
  <c r="F84"/>
  <c r="F9" s="1"/>
  <c r="F168" s="1"/>
  <c r="F169" s="1"/>
  <c r="J84"/>
  <c r="J9" s="1"/>
  <c r="J168" s="1"/>
  <c r="J169" s="1"/>
  <c r="U136"/>
  <c r="W136" s="1"/>
  <c r="Y136" s="1"/>
  <c r="AA136" s="1"/>
  <c r="G144"/>
  <c r="G136" s="1"/>
  <c r="G131" s="1"/>
  <c r="D136"/>
  <c r="U144"/>
  <c r="W144" s="1"/>
  <c r="Y144" s="1"/>
  <c r="AA144" s="1"/>
  <c r="AF136"/>
  <c r="AH136" s="1"/>
  <c r="AJ136" s="1"/>
  <c r="Z169"/>
  <c r="Q131"/>
  <c r="O134"/>
  <c r="O132" s="1"/>
  <c r="O131" s="1"/>
  <c r="O130" s="1"/>
  <c r="M132"/>
  <c r="M131" s="1"/>
  <c r="M130" s="1"/>
  <c r="R171"/>
  <c r="X131"/>
  <c r="X130" s="1"/>
  <c r="X169" s="1"/>
  <c r="S131"/>
  <c r="S130" s="1"/>
  <c r="S169" s="1"/>
  <c r="AG131"/>
  <c r="AG130" s="1"/>
  <c r="AG169" s="1"/>
  <c r="AF159"/>
  <c r="AH159" s="1"/>
  <c r="AJ159" s="1"/>
  <c r="AD157"/>
  <c r="AF157" s="1"/>
  <c r="AH157" s="1"/>
  <c r="AJ157" s="1"/>
  <c r="AF160"/>
  <c r="AH160" s="1"/>
  <c r="AJ160" s="1"/>
  <c r="V169"/>
  <c r="AB130" l="1"/>
  <c r="AC131"/>
  <c r="O9"/>
  <c r="O168" s="1"/>
  <c r="O169" s="1"/>
  <c r="M159"/>
  <c r="O159" s="1"/>
  <c r="K157"/>
  <c r="K131" s="1"/>
  <c r="K130" s="1"/>
  <c r="R169"/>
  <c r="AD9"/>
  <c r="AD168" s="1"/>
  <c r="D131"/>
  <c r="D130" s="1"/>
  <c r="M169"/>
  <c r="U29"/>
  <c r="W29" s="1"/>
  <c r="Y29" s="1"/>
  <c r="AA29" s="1"/>
  <c r="Q130"/>
  <c r="U130" s="1"/>
  <c r="W130" s="1"/>
  <c r="Y130" s="1"/>
  <c r="AA130" s="1"/>
  <c r="U131"/>
  <c r="W131" s="1"/>
  <c r="Y131" s="1"/>
  <c r="AA131" s="1"/>
  <c r="U54"/>
  <c r="W54" s="1"/>
  <c r="Y54" s="1"/>
  <c r="AA54" s="1"/>
  <c r="Q51"/>
  <c r="U51" s="1"/>
  <c r="W51" s="1"/>
  <c r="Y51" s="1"/>
  <c r="AA51" s="1"/>
  <c r="Q72"/>
  <c r="U72" s="1"/>
  <c r="W72" s="1"/>
  <c r="Y72" s="1"/>
  <c r="AA72" s="1"/>
  <c r="AD131"/>
  <c r="G169"/>
  <c r="AC130" l="1"/>
  <c r="AB169"/>
  <c r="AC169" s="1"/>
  <c r="AF9"/>
  <c r="AH9" s="1"/>
  <c r="AJ9" s="1"/>
  <c r="D169"/>
  <c r="K169"/>
  <c r="AF131"/>
  <c r="AH131" s="1"/>
  <c r="AJ131" s="1"/>
  <c r="AD130"/>
  <c r="AF130" s="1"/>
  <c r="AH130" s="1"/>
  <c r="AJ130" s="1"/>
  <c r="Q9"/>
  <c r="AF168"/>
  <c r="AH168" s="1"/>
  <c r="AJ168" s="1"/>
  <c r="Q168" l="1"/>
  <c r="U9"/>
  <c r="W9" s="1"/>
  <c r="Y9" s="1"/>
  <c r="AA9" s="1"/>
  <c r="AD169"/>
  <c r="AF169" s="1"/>
  <c r="AH169" s="1"/>
  <c r="AJ169" s="1"/>
  <c r="U168" l="1"/>
  <c r="W168" s="1"/>
  <c r="Y168" s="1"/>
  <c r="AA168" s="1"/>
  <c r="Q169"/>
  <c r="U169" s="1"/>
  <c r="W169" s="1"/>
  <c r="Y169" s="1"/>
  <c r="AA169" s="1"/>
</calcChain>
</file>

<file path=xl/sharedStrings.xml><?xml version="1.0" encoding="utf-8"?>
<sst xmlns="http://schemas.openxmlformats.org/spreadsheetml/2006/main" count="358" uniqueCount="321">
  <si>
    <t>Приложение 2</t>
  </si>
  <si>
    <t>Приложение 3</t>
  </si>
  <si>
    <t>к решению Земского Собрания</t>
  </si>
  <si>
    <t>к решению Думы Гайнского муниципального округа</t>
  </si>
  <si>
    <t xml:space="preserve">от                  № </t>
  </si>
  <si>
    <t xml:space="preserve">                                                   Доходы районного бюджета на 2012 год                                                                         </t>
  </si>
  <si>
    <t>Распределение налоговых и неналоговых доходов бюджета Гайнского муниципального округа по группам, подгруппам, статьям классификации доходов бюджетов, безвозмездных поступлений по группам, подгруппам, статьям, подстатьям классификации доходов бюджетов                                      на 2022-2023 годы</t>
  </si>
  <si>
    <t>Код</t>
  </si>
  <si>
    <t>Наименование</t>
  </si>
  <si>
    <t>Сумма поступлений, руб.</t>
  </si>
  <si>
    <t>Сумма, рублей</t>
  </si>
  <si>
    <t>Изменения</t>
  </si>
  <si>
    <t>Изменения от 19.02.2021</t>
  </si>
  <si>
    <t>Изменения от 23.03.21 №137</t>
  </si>
  <si>
    <t>Изменения от 30.04.2021 №151</t>
  </si>
  <si>
    <t>Уточненный план</t>
  </si>
  <si>
    <t>Изменения от 30.04.2021№ 151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</si>
  <si>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</si>
  <si>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</si>
  <si>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</si>
  <si>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</si>
  <si>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</si>
  <si>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</si>
  <si>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</si>
  <si>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 от долевого участия в деятельности организаций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</si>
  <si>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</si>
  <si>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</si>
  <si>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</si>
  <si>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</si>
  <si>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</si>
  <si>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</si>
  <si>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</si>
  <si>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</si>
  <si>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</si>
  <si>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</si>
  <si>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</si>
  <si>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</si>
  <si>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</si>
  <si>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</si>
  <si>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</si>
  <si>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</si>
  <si>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</si>
  <si>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</si>
  <si>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</si>
  <si>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</si>
  <si>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</si>
  <si>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1  05 02000 02 0000 110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</si>
  <si>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</si>
  <si>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</si>
  <si>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</si>
  <si>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1 05 02010 02 0000 110</t>
  </si>
  <si>
    <t>1 05 04060 02 0000 110</t>
  </si>
  <si>
    <t>Налог, взимаемый в связи с применением патентной системы налогообложения, зачисляемый в бюджеты мунициальных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</si>
  <si>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</si>
  <si>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</si>
  <si>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</si>
  <si>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</si>
  <si>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</si>
  <si>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</si>
  <si>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</si>
  <si>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</si>
  <si>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</si>
  <si>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</si>
  <si>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</si>
  <si>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</si>
  <si>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</si>
  <si>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</si>
  <si>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</si>
  <si>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</si>
  <si>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</si>
  <si>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</si>
  <si>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106 06040 00 0000 110</t>
  </si>
  <si>
    <t>Земельный налог с физических лиц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</si>
  <si>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</si>
  <si>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</si>
  <si>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</si>
  <si>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</si>
  <si>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</si>
  <si>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</si>
  <si>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</si>
  <si>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</si>
  <si>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</si>
  <si>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</si>
  <si>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1 09 00000 00 0000 000</t>
  </si>
  <si>
    <t>ЗАДОЛЖЕННОСТЬ И ПЕРЕРАСЧЕТЫ ПО ОТМЕНЕННЫМ НАЛОГАМ, СБОРАМ И ИНЫМ ОБЯЗАТЕЛЬНЫМ ПЛАТЕЖАМ</t>
  </si>
  <si>
    <t>1  09 04000 00 0000 110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</si>
  <si>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</si>
  <si>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</si>
  <si>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</si>
  <si>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1 09 06020 02 0000 110</t>
  </si>
  <si>
    <t>Сбор на нужды образовательных учреждений, взимаемый с юридических лиц</t>
  </si>
  <si>
    <t>1 09 07000 00 0000 110</t>
  </si>
  <si>
    <t>Прочие налоги и сборы (по отмененным местным налогам и сборам)</t>
  </si>
  <si>
    <t>1 09 07030 05 0000 110</t>
  </si>
  <si>
    <t>Целевые сборы с граждан и предприятий, учреждений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</si>
  <si>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</si>
  <si>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</si>
  <si>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</si>
  <si>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</si>
  <si>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1  11 03000 00 0000 120</t>
  </si>
  <si>
    <t>Проценты, полученные от предоставления бюджетных кредитов внутри страны</t>
  </si>
  <si>
    <t>1  11 03050 05 0000 120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</si>
  <si>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</si>
  <si>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</si>
  <si>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</si>
  <si>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</si>
  <si>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</si>
  <si>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</si>
  <si>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</si>
  <si>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</si>
  <si>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</si>
  <si>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1 11 05034 14 0000 120</t>
  </si>
  <si>
    <t>Доходы от сдачи в аренду имущества, находящегося в оперативном управлении  органов управления муниципальных округов 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</si>
  <si>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</si>
  <si>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</si>
  <si>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</si>
  <si>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</si>
  <si>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</si>
  <si>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</si>
  <si>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</si>
  <si>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</si>
  <si>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</si>
  <si>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</si>
  <si>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</si>
  <si>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</si>
  <si>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</si>
  <si>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</si>
  <si>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</si>
  <si>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</si>
  <si>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</si>
  <si>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</si>
  <si>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</si>
  <si>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</si>
  <si>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</si>
  <si>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</si>
  <si>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 лата за выбросы загрязняющих веществ в водные объекты</t>
  </si>
  <si>
    <t>1 12 01041 01 0000 120</t>
  </si>
  <si>
    <t>Плата за размещение отходов производства</t>
  </si>
  <si>
    <t>112 01050 01 0000 120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</si>
  <si>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</si>
  <si>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</si>
  <si>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И КОМПЕНСАЦИИ ЗАТРАТ ГОСУДАРСТВА</t>
  </si>
  <si>
    <t>1 13 01000 00 0000 130</t>
  </si>
  <si>
    <t xml:space="preserve"> Доходы от оказания платных услуг (работ) </t>
  </si>
  <si>
    <t>1 13 01990 00 0000 130</t>
  </si>
  <si>
    <t>Прочие доходы от оказания платных услуг (работ)</t>
  </si>
  <si>
    <t>1 13 01994 14 0000 130</t>
  </si>
  <si>
    <t>Прочие доходы от оказания платных услуг (работ) получателями средств бюджетов муниципальных округов</t>
  </si>
  <si>
    <t>1 13 01994 14 0001 130</t>
  </si>
  <si>
    <t>1 13 01994 14 0002 130</t>
  </si>
  <si>
    <t>1 13 01994 14 0003 130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</si>
  <si>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</si>
  <si>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</si>
  <si>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</si>
  <si>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</si>
  <si>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</si>
  <si>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</si>
  <si>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1 13 02990 00 0000 130</t>
  </si>
  <si>
    <t>Прочие доходы от компенсации затрат государства</t>
  </si>
  <si>
    <t>1 13 02994 14 0000 130</t>
  </si>
  <si>
    <t>Прочие доходы от компенсации затрат бюджетов муниципальных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</si>
  <si>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</si>
  <si>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</si>
  <si>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</si>
  <si>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</si>
  <si>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1 14 02043 14 0000 410</t>
  </si>
  <si>
    <t>Доходы от реализации иного имущества, находящегося в собственности муниципальных)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</si>
  <si>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</si>
  <si>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</si>
  <si>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</si>
  <si>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</si>
  <si>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</si>
  <si>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</si>
  <si>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</si>
  <si>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</si>
  <si>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</si>
  <si>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</si>
  <si>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</si>
  <si>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</si>
  <si>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</si>
  <si>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</si>
  <si>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>1 16 25030 01 0000 140</t>
  </si>
  <si>
    <t>Денежные взыскания (штрафы) за нарушение законодательства РФ об охране и использовании животного мира</t>
  </si>
  <si>
    <t>1 16 01050 01 0000 140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</si>
  <si>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</t>
  </si>
  <si>
    <t>1 16 01054 01 0000 140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</si>
  <si>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</si>
  <si>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1 16 01060 01 0000 140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</si>
  <si>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</si>
  <si>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</si>
  <si>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</si>
  <si>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1 16 01064 01 0000 140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</si>
  <si>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</si>
  <si>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</si>
  <si>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</si>
  <si>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</si>
  <si>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</si>
  <si>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</si>
  <si>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</si>
  <si>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</si>
  <si>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</si>
  <si>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</si>
  <si>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</si>
  <si>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</si>
  <si>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</si>
  <si>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</si>
  <si>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</si>
  <si>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</si>
  <si>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</si>
  <si>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</si>
  <si>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</si>
  <si>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</si>
  <si>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</si>
  <si>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</si>
  <si>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</si>
  <si>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</si>
  <si>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</si>
  <si>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</si>
  <si>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</si>
  <si>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</si>
  <si>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</si>
  <si>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</si>
  <si>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</si>
  <si>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</si>
  <si>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</si>
  <si>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</si>
  <si>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</si>
  <si>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1 16 43000 01 0000 140</t>
  </si>
  <si>
    <t>Денежные взыскания (штрафы) за нарушение  законодательства РФ об административных правонарушениях, предусмотренные статьей 20.25 Кодекса РФ об административных правонарушениях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</si>
  <si>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</si>
  <si>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</si>
  <si>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обязательсв перед государственным (муниципальным0 органом, казенным учреждением, Центральным банком Российской Федерации, государственной корпорацией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</si>
  <si>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</si>
  <si>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</si>
  <si>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1 17 00000 00 0000 000</t>
  </si>
  <si>
    <t>ПРОЧИЕ НЕНАЛОГОВЫЕ ДОХОДЫ.</t>
  </si>
  <si>
    <t>1 17 01050 05 0000 180</t>
  </si>
  <si>
    <t>Невыясненные поступления, зачисляемые в бюджеты муниципальных районов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</si>
  <si>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</si>
  <si>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</si>
  <si>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</si>
  <si>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</si>
  <si>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</si>
  <si>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бюджеты бюджетной системы РФ,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</si>
  <si>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</si>
  <si>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</si>
  <si>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</si>
  <si>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</si>
  <si>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</si>
  <si>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</si>
  <si>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ПРОЧИЕ НЕНАЛОГОВЫЕ ДОХОДЫ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</si>
  <si>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</si>
  <si>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</si>
  <si>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</si>
  <si>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</si>
  <si>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2  02 10000 00 0000  150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</si>
  <si>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</si>
  <si>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</si>
  <si>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</si>
  <si>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</si>
  <si>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</si>
  <si>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2 02 19999 04 0000 150</t>
  </si>
  <si>
    <t>Прочие дотации бюджетам городских (муниципальных) округов</t>
  </si>
  <si>
    <t>2 02 20000 00 0000 150</t>
  </si>
  <si>
    <t>Субсидии бюджетам бюджетной системы Российской Федерации (межбюджетные субсидии)</t>
  </si>
  <si>
    <t>2 02 20077 14 0000 150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</si>
  <si>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</si>
  <si>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2 02 25497 14 0000 150</t>
  </si>
  <si>
    <t xml:space="preserve">Субсидии бюджетам муниципальных округов на реализацию мероприятий по обеспечению жильем молодых семей 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</si>
  <si>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</si>
  <si>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</si>
  <si>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</si>
  <si>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</si>
  <si>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</si>
  <si>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</si>
  <si>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2 02 25497 05 0000 150</t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</si>
  <si>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</si>
  <si>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 2 02 25519 05 0000 150</t>
  </si>
  <si>
    <t>Субсидия бюджетам муниципальных районов на поддержку отрасли культуры</t>
  </si>
  <si>
    <t>2 02 29999 00 0000 150</t>
  </si>
  <si>
    <t xml:space="preserve">Прочие субсидии </t>
  </si>
  <si>
    <t>2 02 29999 14 0000 150</t>
  </si>
  <si>
    <t>Прочие субсидии бюджетам муниципальных округов</t>
  </si>
  <si>
    <t>2 02 30000 00 0000 150</t>
  </si>
  <si>
    <t xml:space="preserve">Субвенции бюджетам бюджетной системы Российской Федерации 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</si>
  <si>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</si>
  <si>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</si>
  <si>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</si>
  <si>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</si>
  <si>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</si>
  <si>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федералных судов общей юрисдикции в Российской Федерации</t>
  </si>
  <si>
    <t>2 02 35543 14 0000 150</t>
  </si>
  <si>
    <t>Субвенции бюджетам муниципальных округов на содействие достижению целевых показателей региональных программ развития агропромышленного комплекса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</si>
  <si>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</si>
  <si>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</si>
  <si>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2 02 39999 00 0000 150</t>
  </si>
  <si>
    <t>Прочие субвенции</t>
  </si>
  <si>
    <t>2 02 39999 14 0000 150</t>
  </si>
  <si>
    <t>Прочие субвенции бюджетам муниципальных округов</t>
  </si>
  <si>
    <t>2 02 40000 00 0000 150</t>
  </si>
  <si>
    <t>Иные межбюджетные трансферты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</si>
  <si>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</si>
  <si>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</si>
  <si>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2 02 49999 00 0000 150</t>
  </si>
  <si>
    <t xml:space="preserve">Прочие межбюджетные трансферты, передаваемые </t>
  </si>
  <si>
    <t>2 02 49999 14 0000 150</t>
  </si>
  <si>
    <t>Прочие межбюджетные трансферты, передаваемые бюджетам муниципальных округов</t>
  </si>
  <si>
    <t>2 07 00000 00 0000 000</t>
  </si>
  <si>
    <t>Прочие безвозмездные поступления</t>
  </si>
  <si>
    <t>2 07 05000 05 0000 150</t>
  </si>
  <si>
    <t>Прочие безвозмездные  поступления в бюджеты муниципальных районов</t>
  </si>
  <si>
    <t>2 07 04020 14 0000 150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</si>
  <si>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</si>
  <si>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</si>
  <si>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</si>
  <si>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</si>
  <si>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</si>
  <si>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Собственные доходы. </t>
  </si>
  <si>
    <t>Всего доходов</t>
  </si>
  <si>
    <t>Изменения от 25.05.2021№ 152</t>
  </si>
  <si>
    <t xml:space="preserve">от 29.06.2021 № 153 </t>
  </si>
</sst>
</file>

<file path=xl/styles.xml><?xml version="1.0" encoding="utf-8"?>
<styleSheet xmlns="http://schemas.openxmlformats.org/spreadsheetml/2006/main">
  <fonts count="1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FFFF99"/>
        <bgColor rgb="FFEDEDED"/>
      </patternFill>
    </fill>
    <fill>
      <patternFill patternType="solid">
        <fgColor rgb="FFCFE7F5"/>
        <bgColor rgb="FFEDEDED"/>
      </patternFill>
    </fill>
    <fill>
      <patternFill patternType="solid">
        <fgColor rgb="FFEDEDED"/>
        <bgColor rgb="FFCFE7F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0" xfId="0" applyNumberFormat="1" applyFo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/>
    <xf numFmtId="0" fontId="5" fillId="2" borderId="0" xfId="0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0" fillId="0" borderId="1" xfId="0" applyBorder="1"/>
    <xf numFmtId="4" fontId="3" fillId="0" borderId="3" xfId="0" applyNumberFormat="1" applyFont="1" applyBorder="1"/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1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7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4" fontId="8" fillId="0" borderId="1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4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2" fillId="0" borderId="0" xfId="0" applyFont="1" applyAlignment="1">
      <alignment horizontal="center" vertical="center"/>
    </xf>
    <xf numFmtId="4" fontId="0" fillId="0" borderId="1" xfId="0" applyNumberFormat="1" applyBorder="1"/>
    <xf numFmtId="0" fontId="3" fillId="0" borderId="1" xfId="0" applyFont="1" applyBorder="1"/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4" fontId="9" fillId="0" borderId="1" xfId="0" applyNumberFormat="1" applyFont="1" applyBorder="1"/>
    <xf numFmtId="0" fontId="3" fillId="0" borderId="1" xfId="0" applyFont="1" applyBorder="1" applyAlignment="1">
      <alignment horizontal="justify" vertical="center" wrapText="1"/>
    </xf>
    <xf numFmtId="0" fontId="10" fillId="0" borderId="1" xfId="0" applyFont="1" applyBorder="1"/>
    <xf numFmtId="4" fontId="10" fillId="0" borderId="1" xfId="0" applyNumberFormat="1" applyFont="1" applyBorder="1"/>
    <xf numFmtId="2" fontId="0" fillId="0" borderId="4" xfId="0" applyNumberFormat="1" applyBorder="1"/>
    <xf numFmtId="2" fontId="10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top" wrapText="1"/>
    </xf>
    <xf numFmtId="0" fontId="0" fillId="0" borderId="3" xfId="0" applyFont="1" applyBorder="1"/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1" xfId="0" applyNumberFormat="1" applyBorder="1"/>
    <xf numFmtId="2" fontId="5" fillId="0" borderId="1" xfId="0" applyNumberFormat="1" applyFont="1" applyBorder="1"/>
    <xf numFmtId="0" fontId="2" fillId="5" borderId="1" xfId="0" applyFont="1" applyFill="1" applyBorder="1" applyAlignment="1">
      <alignment horizontal="justify" wrapText="1"/>
    </xf>
    <xf numFmtId="0" fontId="0" fillId="0" borderId="1" xfId="0" applyFont="1" applyBorder="1"/>
    <xf numFmtId="4" fontId="2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/>
    <xf numFmtId="4" fontId="3" fillId="0" borderId="0" xfId="0" applyNumberFormat="1" applyFont="1" applyBorder="1"/>
    <xf numFmtId="4" fontId="0" fillId="0" borderId="0" xfId="0" applyNumberFormat="1"/>
    <xf numFmtId="4" fontId="0" fillId="0" borderId="0" xfId="0" applyNumberFormat="1" applyBorder="1"/>
    <xf numFmtId="0" fontId="0" fillId="0" borderId="5" xfId="0" applyBorder="1"/>
    <xf numFmtId="0" fontId="0" fillId="0" borderId="0" xfId="0" applyBorder="1" applyAlignment="1"/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918585</xdr:colOff>
      <xdr:row>23</xdr:row>
      <xdr:rowOff>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0"/>
          <a:ext cx="7252560" cy="10092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34</xdr:col>
      <xdr:colOff>435030</xdr:colOff>
      <xdr:row>20</xdr:row>
      <xdr:rowOff>367830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0"/>
          <a:ext cx="8731080" cy="95979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898785</xdr:colOff>
      <xdr:row>20</xdr:row>
      <xdr:rowOff>206550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0" y="0"/>
          <a:ext cx="7232760" cy="94366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90975</xdr:colOff>
      <xdr:row>20</xdr:row>
      <xdr:rowOff>781485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0" y="0"/>
          <a:ext cx="7358400" cy="10011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90975</xdr:colOff>
      <xdr:row>20</xdr:row>
      <xdr:rowOff>781485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0" y="0"/>
          <a:ext cx="7358400" cy="100116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898785</xdr:colOff>
      <xdr:row>20</xdr:row>
      <xdr:rowOff>370350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0" y="0"/>
          <a:ext cx="7232760" cy="9600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898785</xdr:colOff>
      <xdr:row>20</xdr:row>
      <xdr:rowOff>370350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0" y="0"/>
          <a:ext cx="7232760" cy="9600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898785</xdr:colOff>
      <xdr:row>20</xdr:row>
      <xdr:rowOff>370350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0" y="0"/>
          <a:ext cx="7232760" cy="9600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898785</xdr:colOff>
      <xdr:row>20</xdr:row>
      <xdr:rowOff>552150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0" y="0"/>
          <a:ext cx="7232760" cy="9782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898785</xdr:colOff>
      <xdr:row>20</xdr:row>
      <xdr:rowOff>552150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0" y="0"/>
          <a:ext cx="7232760" cy="9782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898785</xdr:colOff>
      <xdr:row>20</xdr:row>
      <xdr:rowOff>552150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0" y="0"/>
          <a:ext cx="7232760" cy="9782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664815</xdr:colOff>
      <xdr:row>20</xdr:row>
      <xdr:rowOff>295110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0" y="0"/>
          <a:ext cx="7932240" cy="9525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664815</xdr:colOff>
      <xdr:row>20</xdr:row>
      <xdr:rowOff>295110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0" y="0"/>
          <a:ext cx="7932240" cy="9525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664815</xdr:colOff>
      <xdr:row>20</xdr:row>
      <xdr:rowOff>295110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0" y="0"/>
          <a:ext cx="7932240" cy="9525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664815</xdr:colOff>
      <xdr:row>20</xdr:row>
      <xdr:rowOff>295110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0" y="0"/>
          <a:ext cx="7932240" cy="9525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751575</xdr:colOff>
      <xdr:row>20</xdr:row>
      <xdr:rowOff>294750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0" y="0"/>
          <a:ext cx="8019000" cy="9524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751575</xdr:colOff>
      <xdr:row>20</xdr:row>
      <xdr:rowOff>294750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0" y="0"/>
          <a:ext cx="8019000" cy="9524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751575</xdr:colOff>
      <xdr:row>20</xdr:row>
      <xdr:rowOff>294750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0" y="0"/>
          <a:ext cx="8019000" cy="9524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751575</xdr:colOff>
      <xdr:row>20</xdr:row>
      <xdr:rowOff>294750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0" y="0"/>
          <a:ext cx="8019000" cy="9524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942540</xdr:colOff>
      <xdr:row>20</xdr:row>
      <xdr:rowOff>295110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0" y="0"/>
          <a:ext cx="8267040" cy="9525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942540</xdr:colOff>
      <xdr:row>20</xdr:row>
      <xdr:rowOff>295110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0" y="0"/>
          <a:ext cx="8267040" cy="9525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942540</xdr:colOff>
      <xdr:row>20</xdr:row>
      <xdr:rowOff>295110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0" y="0"/>
          <a:ext cx="8267040" cy="9525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942540</xdr:colOff>
      <xdr:row>20</xdr:row>
      <xdr:rowOff>295110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0" y="0"/>
          <a:ext cx="8267040" cy="9525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809625</xdr:colOff>
      <xdr:row>20</xdr:row>
      <xdr:rowOff>466725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809625</xdr:colOff>
      <xdr:row>20</xdr:row>
      <xdr:rowOff>466725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809625</xdr:colOff>
      <xdr:row>20</xdr:row>
      <xdr:rowOff>466725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809625</xdr:colOff>
      <xdr:row>20</xdr:row>
      <xdr:rowOff>466725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809625</xdr:colOff>
      <xdr:row>20</xdr:row>
      <xdr:rowOff>466725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M171"/>
  <sheetViews>
    <sheetView tabSelected="1" workbookViewId="0">
      <selection activeCell="B2" sqref="B2"/>
    </sheetView>
  </sheetViews>
  <sheetFormatPr defaultRowHeight="12.75"/>
  <cols>
    <col min="1" max="1" width="4.85546875" style="1" customWidth="1"/>
    <col min="2" max="2" width="20.42578125" style="1" customWidth="1"/>
    <col min="3" max="3" width="38" style="1" customWidth="1"/>
    <col min="4" max="5" width="0" style="1" hidden="1" customWidth="1"/>
    <col min="6" max="6" width="0" style="2" hidden="1" customWidth="1"/>
    <col min="7" max="9" width="0" style="1" hidden="1" customWidth="1"/>
    <col min="10" max="10" width="0" style="3" hidden="1" customWidth="1"/>
    <col min="11" max="11" width="0" style="4" hidden="1" customWidth="1"/>
    <col min="12" max="12" width="0" style="3" hidden="1" customWidth="1"/>
    <col min="13" max="24" width="0" style="1" hidden="1" customWidth="1"/>
    <col min="25" max="25" width="13.85546875" style="1" hidden="1" customWidth="1"/>
    <col min="26" max="26" width="11" style="1" hidden="1" customWidth="1"/>
    <col min="27" max="27" width="13.7109375" style="1" customWidth="1"/>
    <col min="28" max="28" width="12" style="1" customWidth="1"/>
    <col min="29" max="29" width="14" style="1" customWidth="1"/>
    <col min="30" max="33" width="20.7109375" style="1" hidden="1" customWidth="1"/>
    <col min="34" max="34" width="14.5703125" style="1" customWidth="1"/>
    <col min="35" max="35" width="7.85546875" style="1" customWidth="1"/>
    <col min="36" max="36" width="14.28515625" style="1"/>
    <col min="37" max="1027" width="6.140625" style="1"/>
  </cols>
  <sheetData>
    <row r="1" spans="1:36">
      <c r="A1"/>
      <c r="B1"/>
      <c r="C1" s="5"/>
      <c r="D1" s="5"/>
      <c r="E1" s="96"/>
      <c r="F1" s="96"/>
      <c r="G1" s="5" t="s">
        <v>0</v>
      </c>
      <c r="H1" s="6"/>
      <c r="I1" s="1" t="s">
        <v>0</v>
      </c>
      <c r="J1"/>
      <c r="K1"/>
      <c r="L1" s="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/>
      <c r="AF1"/>
      <c r="AG1"/>
      <c r="AH1"/>
      <c r="AI1" s="8" t="s">
        <v>1</v>
      </c>
      <c r="AJ1"/>
    </row>
    <row r="2" spans="1:36" ht="39" customHeight="1">
      <c r="A2"/>
      <c r="B2"/>
      <c r="C2" s="98"/>
      <c r="D2" s="98"/>
      <c r="E2" s="98"/>
      <c r="F2" s="98"/>
      <c r="G2" s="99" t="s">
        <v>2</v>
      </c>
      <c r="H2" s="99"/>
      <c r="I2" s="99"/>
      <c r="J2"/>
      <c r="K2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/>
      <c r="AF2"/>
      <c r="AG2"/>
      <c r="AH2" s="9"/>
      <c r="AI2" s="100" t="s">
        <v>3</v>
      </c>
      <c r="AJ2" s="100"/>
    </row>
    <row r="3" spans="1:36" ht="13.5" customHeight="1">
      <c r="A3"/>
      <c r="B3"/>
      <c r="C3" s="5"/>
      <c r="D3" s="5"/>
      <c r="E3" s="96"/>
      <c r="F3" s="96"/>
      <c r="G3" s="5" t="s">
        <v>4</v>
      </c>
      <c r="H3" s="6"/>
      <c r="I3" s="1" t="s">
        <v>4</v>
      </c>
      <c r="J3"/>
      <c r="K3"/>
      <c r="L3" s="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/>
      <c r="AE3"/>
      <c r="AF3"/>
      <c r="AG3"/>
      <c r="AH3"/>
      <c r="AI3" s="104" t="s">
        <v>320</v>
      </c>
      <c r="AJ3" s="104"/>
    </row>
    <row r="4" spans="1:36" ht="68.25" customHeight="1">
      <c r="A4" s="11" t="s">
        <v>5</v>
      </c>
      <c r="B4" s="101" t="s">
        <v>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/>
      <c r="AF4"/>
      <c r="AG4"/>
      <c r="AH4"/>
      <c r="AI4"/>
      <c r="AJ4"/>
    </row>
    <row r="5" spans="1:36" ht="6.75" hidden="1" customHeight="1">
      <c r="A5"/>
      <c r="B5"/>
      <c r="C5"/>
      <c r="D5" s="12"/>
      <c r="E5" s="6"/>
      <c r="F5" s="1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21" customHeight="1">
      <c r="A6" s="102" t="s">
        <v>7</v>
      </c>
      <c r="B6" s="102"/>
      <c r="C6" s="102" t="s">
        <v>8</v>
      </c>
      <c r="D6" s="12"/>
      <c r="E6" s="6"/>
      <c r="F6" s="13"/>
      <c r="G6"/>
      <c r="H6"/>
      <c r="I6"/>
      <c r="J6"/>
      <c r="K6"/>
      <c r="L6"/>
      <c r="M6"/>
      <c r="N6"/>
      <c r="O6"/>
      <c r="P6"/>
      <c r="Q6" s="103" t="s">
        <v>9</v>
      </c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95"/>
      <c r="AH6" s="95"/>
      <c r="AI6" s="95"/>
      <c r="AJ6" s="51"/>
    </row>
    <row r="7" spans="1:36" ht="34.5" customHeight="1">
      <c r="A7" s="102"/>
      <c r="B7" s="102"/>
      <c r="C7" s="102"/>
      <c r="D7" s="15" t="s">
        <v>10</v>
      </c>
      <c r="E7" s="16" t="s">
        <v>11</v>
      </c>
      <c r="F7" s="17" t="s">
        <v>11</v>
      </c>
      <c r="G7" s="15" t="s">
        <v>10</v>
      </c>
      <c r="H7" s="16"/>
      <c r="I7" s="18"/>
      <c r="J7" s="19" t="s">
        <v>11</v>
      </c>
      <c r="K7" s="20" t="s">
        <v>10</v>
      </c>
      <c r="L7" s="17" t="s">
        <v>11</v>
      </c>
      <c r="M7" s="14">
        <v>2021</v>
      </c>
      <c r="N7" s="14" t="s">
        <v>11</v>
      </c>
      <c r="O7" s="14">
        <v>2021</v>
      </c>
      <c r="P7" s="21" t="s">
        <v>11</v>
      </c>
      <c r="Q7" s="14">
        <v>2022</v>
      </c>
      <c r="R7" s="22">
        <v>2022</v>
      </c>
      <c r="S7" s="14" t="s">
        <v>11</v>
      </c>
      <c r="T7" s="14" t="s">
        <v>12</v>
      </c>
      <c r="U7" s="14">
        <v>2022</v>
      </c>
      <c r="V7" s="14" t="s">
        <v>13</v>
      </c>
      <c r="W7" s="14">
        <v>2022</v>
      </c>
      <c r="X7" s="14" t="s">
        <v>14</v>
      </c>
      <c r="Y7" s="14">
        <v>2022</v>
      </c>
      <c r="Z7" s="14" t="s">
        <v>319</v>
      </c>
      <c r="AA7" s="14">
        <v>2022</v>
      </c>
      <c r="AB7" s="14" t="s">
        <v>11</v>
      </c>
      <c r="AC7" s="14" t="s">
        <v>15</v>
      </c>
      <c r="AD7" s="22">
        <v>2023</v>
      </c>
      <c r="AE7" s="14" t="s">
        <v>12</v>
      </c>
      <c r="AF7" s="14">
        <v>2023</v>
      </c>
      <c r="AG7" s="14" t="s">
        <v>16</v>
      </c>
      <c r="AH7" s="14">
        <v>2023</v>
      </c>
      <c r="AI7" s="14" t="s">
        <v>11</v>
      </c>
      <c r="AJ7" s="14" t="s">
        <v>15</v>
      </c>
    </row>
    <row r="8" spans="1:36" ht="10.5" customHeight="1">
      <c r="A8" s="15"/>
      <c r="B8" s="23">
        <v>1</v>
      </c>
      <c r="C8" s="23">
        <v>2</v>
      </c>
      <c r="D8" s="15"/>
      <c r="E8" s="16"/>
      <c r="F8" s="17"/>
      <c r="G8" s="15"/>
      <c r="H8" s="16"/>
      <c r="I8" s="18"/>
      <c r="J8" s="19"/>
      <c r="K8" s="20"/>
      <c r="L8" s="17"/>
      <c r="M8" s="14"/>
      <c r="N8" s="14"/>
      <c r="O8" s="14"/>
      <c r="P8" s="21"/>
      <c r="Q8" s="24">
        <v>3</v>
      </c>
      <c r="R8" s="25"/>
      <c r="S8" s="26"/>
      <c r="T8" s="26">
        <v>4</v>
      </c>
      <c r="U8" s="26">
        <v>5</v>
      </c>
      <c r="V8" s="26">
        <v>6</v>
      </c>
      <c r="W8" s="26">
        <v>7</v>
      </c>
      <c r="X8" s="26">
        <v>8</v>
      </c>
      <c r="Y8" s="26">
        <v>9</v>
      </c>
      <c r="Z8" s="26">
        <v>10</v>
      </c>
      <c r="AA8" s="26">
        <v>3</v>
      </c>
      <c r="AB8" s="26">
        <v>4</v>
      </c>
      <c r="AC8" s="26">
        <v>5</v>
      </c>
      <c r="AD8" s="27">
        <v>1</v>
      </c>
      <c r="AE8" s="28">
        <v>2</v>
      </c>
      <c r="AF8" s="29">
        <v>3</v>
      </c>
      <c r="AG8" s="28">
        <v>4</v>
      </c>
      <c r="AH8" s="29">
        <v>6</v>
      </c>
      <c r="AI8" s="29">
        <v>7</v>
      </c>
      <c r="AJ8" s="29">
        <v>8</v>
      </c>
    </row>
    <row r="9" spans="1:36" ht="14.25" customHeight="1">
      <c r="A9" s="15"/>
      <c r="B9" s="15" t="s">
        <v>17</v>
      </c>
      <c r="C9" s="30" t="s">
        <v>18</v>
      </c>
      <c r="D9" s="31" t="e">
        <f t="shared" ref="D9:K9" si="0">D10+D17+D23+D29+D40+D44+D51+D65+D72+D84+D92</f>
        <v>#REF!</v>
      </c>
      <c r="E9" s="31" t="e">
        <f t="shared" si="0"/>
        <v>#REF!</v>
      </c>
      <c r="F9" s="31" t="e">
        <f t="shared" si="0"/>
        <v>#REF!</v>
      </c>
      <c r="G9" s="31" t="e">
        <f t="shared" si="0"/>
        <v>#REF!</v>
      </c>
      <c r="H9" s="31" t="e">
        <f t="shared" si="0"/>
        <v>#REF!</v>
      </c>
      <c r="I9" s="31" t="e">
        <f t="shared" si="0"/>
        <v>#REF!</v>
      </c>
      <c r="J9" s="32" t="e">
        <f t="shared" si="0"/>
        <v>#REF!</v>
      </c>
      <c r="K9" s="33" t="e">
        <f t="shared" si="0"/>
        <v>#REF!</v>
      </c>
      <c r="L9" s="34"/>
      <c r="M9" s="35">
        <f>M10+M17+M23+M29+M40+M51+M65+M72+M84+M92</f>
        <v>76451400</v>
      </c>
      <c r="N9" s="35"/>
      <c r="O9" s="35">
        <f>O10+O17+O23+O29+O40+O51+O65+O72+O84+O92</f>
        <v>76451400</v>
      </c>
      <c r="P9" s="35"/>
      <c r="Q9" s="35">
        <f>Q10+Q17+Q23+Q29+Q40+Q44+Q51+Q65+Q72+Q84+Q92</f>
        <v>74079600</v>
      </c>
      <c r="R9" s="35">
        <f>R10+R17+R23+R29+R40+R44+R51+R65+R72+R84+R92</f>
        <v>73322700</v>
      </c>
      <c r="S9" s="35">
        <f>S10+S17+S23+S29+S40+S44+S51+S65+S72+S84+S92</f>
        <v>0</v>
      </c>
      <c r="T9" s="35"/>
      <c r="U9" s="35">
        <f>Q9+T9</f>
        <v>74079600</v>
      </c>
      <c r="V9" s="35"/>
      <c r="W9" s="35">
        <f>U9+V9</f>
        <v>74079600</v>
      </c>
      <c r="X9" s="35"/>
      <c r="Y9" s="35">
        <f>W9+X9</f>
        <v>74079600</v>
      </c>
      <c r="Z9" s="35"/>
      <c r="AA9" s="35">
        <f>Y9+Z9</f>
        <v>74079600</v>
      </c>
      <c r="AB9" s="35"/>
      <c r="AC9" s="35">
        <f>AA9+AB9</f>
        <v>74079600</v>
      </c>
      <c r="AD9" s="36">
        <f>AD10+AD17+AD23+AD29+AD40+AD51+AD65+AD72+AD84+AD92</f>
        <v>76221600</v>
      </c>
      <c r="AE9" s="37"/>
      <c r="AF9" s="38">
        <f>AD9+AE9</f>
        <v>76221600</v>
      </c>
      <c r="AG9" s="37"/>
      <c r="AH9" s="38">
        <f>AF9+AG9</f>
        <v>76221600</v>
      </c>
      <c r="AI9" s="37"/>
      <c r="AJ9" s="38">
        <f>AH9+AI9</f>
        <v>76221600</v>
      </c>
    </row>
    <row r="10" spans="1:36" ht="12.75" customHeight="1">
      <c r="A10" s="15">
        <v>182</v>
      </c>
      <c r="B10" s="15" t="s">
        <v>19</v>
      </c>
      <c r="C10" s="30" t="s">
        <v>20</v>
      </c>
      <c r="D10" s="31">
        <f t="shared" ref="D10:K10" si="1">D11</f>
        <v>24341000</v>
      </c>
      <c r="E10" s="31">
        <f t="shared" si="1"/>
        <v>-5000</v>
      </c>
      <c r="F10" s="31">
        <f t="shared" si="1"/>
        <v>0</v>
      </c>
      <c r="G10" s="31">
        <f t="shared" si="1"/>
        <v>24341000</v>
      </c>
      <c r="H10" s="31">
        <f t="shared" si="1"/>
        <v>0</v>
      </c>
      <c r="I10" s="31">
        <f t="shared" si="1"/>
        <v>0</v>
      </c>
      <c r="J10" s="32">
        <f t="shared" si="1"/>
        <v>0</v>
      </c>
      <c r="K10" s="33">
        <f t="shared" si="1"/>
        <v>24341000</v>
      </c>
      <c r="L10" s="34"/>
      <c r="M10" s="35">
        <f>M11</f>
        <v>34500000</v>
      </c>
      <c r="N10" s="35"/>
      <c r="O10" s="35">
        <f>O11</f>
        <v>34500000</v>
      </c>
      <c r="P10" s="35"/>
      <c r="Q10" s="35">
        <f>Q11</f>
        <v>30526700</v>
      </c>
      <c r="R10" s="35">
        <f>R11</f>
        <v>36000000</v>
      </c>
      <c r="S10" s="35">
        <f>S11</f>
        <v>0</v>
      </c>
      <c r="T10" s="35"/>
      <c r="U10" s="35">
        <f>Q10+T10</f>
        <v>30526700</v>
      </c>
      <c r="V10" s="35"/>
      <c r="W10" s="35">
        <f>U10+V10</f>
        <v>30526700</v>
      </c>
      <c r="X10" s="35"/>
      <c r="Y10" s="35">
        <f>W10+X10</f>
        <v>30526700</v>
      </c>
      <c r="Z10" s="35"/>
      <c r="AA10" s="35">
        <f>Y10+Z10</f>
        <v>30526700</v>
      </c>
      <c r="AB10" s="35"/>
      <c r="AC10" s="35">
        <f>AA10+AB10</f>
        <v>30526700</v>
      </c>
      <c r="AD10" s="36">
        <f>AD11</f>
        <v>32144600</v>
      </c>
      <c r="AE10" s="37"/>
      <c r="AF10" s="38">
        <f>AD10+AE10</f>
        <v>32144600</v>
      </c>
      <c r="AG10" s="37"/>
      <c r="AH10" s="38">
        <f>AF10+AG10</f>
        <v>32144600</v>
      </c>
      <c r="AI10" s="37"/>
      <c r="AJ10" s="38">
        <f>AH10+AI10</f>
        <v>32144600</v>
      </c>
    </row>
    <row r="11" spans="1:36" ht="14.25" customHeight="1">
      <c r="A11" s="39">
        <v>182</v>
      </c>
      <c r="B11" s="39" t="s">
        <v>21</v>
      </c>
      <c r="C11" s="40" t="s">
        <v>22</v>
      </c>
      <c r="D11" s="41">
        <f t="shared" ref="D11:K11" si="2">D13+D14+D15+D16</f>
        <v>24341000</v>
      </c>
      <c r="E11" s="41">
        <f t="shared" si="2"/>
        <v>-5000</v>
      </c>
      <c r="F11" s="41">
        <f t="shared" si="2"/>
        <v>0</v>
      </c>
      <c r="G11" s="41">
        <f t="shared" si="2"/>
        <v>24341000</v>
      </c>
      <c r="H11" s="41">
        <f t="shared" si="2"/>
        <v>0</v>
      </c>
      <c r="I11" s="41">
        <f t="shared" si="2"/>
        <v>0</v>
      </c>
      <c r="J11" s="42">
        <f t="shared" si="2"/>
        <v>0</v>
      </c>
      <c r="K11" s="43">
        <f t="shared" si="2"/>
        <v>24341000</v>
      </c>
      <c r="L11" s="34"/>
      <c r="M11" s="44">
        <f>M13+M14+M15+M16</f>
        <v>34500000</v>
      </c>
      <c r="N11" s="44"/>
      <c r="O11" s="44">
        <f>O13+O14+O15+O16</f>
        <v>34500000</v>
      </c>
      <c r="P11" s="44"/>
      <c r="Q11" s="44">
        <f>Q13+Q14+Q15+Q16</f>
        <v>30526700</v>
      </c>
      <c r="R11" s="35">
        <f>R13+R14+R15+R16</f>
        <v>36000000</v>
      </c>
      <c r="S11" s="35">
        <f>S13+S14+S15+S16</f>
        <v>0</v>
      </c>
      <c r="T11" s="35"/>
      <c r="U11" s="35">
        <f>Q11+T11</f>
        <v>30526700</v>
      </c>
      <c r="V11" s="35"/>
      <c r="W11" s="35">
        <f>U11+V11</f>
        <v>30526700</v>
      </c>
      <c r="X11" s="35"/>
      <c r="Y11" s="35">
        <f>W11+X11</f>
        <v>30526700</v>
      </c>
      <c r="Z11" s="35"/>
      <c r="AA11" s="35">
        <f>Y11+Z11</f>
        <v>30526700</v>
      </c>
      <c r="AB11" s="35"/>
      <c r="AC11" s="35">
        <f>AA11+AB11</f>
        <v>30526700</v>
      </c>
      <c r="AD11" s="45">
        <f>AD13+AD14+AD15+AD16</f>
        <v>32144600</v>
      </c>
      <c r="AE11" s="37"/>
      <c r="AF11" s="46">
        <f>AF13+AF14+AF15+AF16</f>
        <v>32144600</v>
      </c>
      <c r="AG11" s="37"/>
      <c r="AH11" s="46">
        <f>AH13+AH14+AH15+AH16</f>
        <v>32144600</v>
      </c>
      <c r="AI11" s="37"/>
      <c r="AJ11" s="46">
        <f>AJ13+AJ14+AJ15+AJ16</f>
        <v>32144600</v>
      </c>
    </row>
    <row r="12" spans="1:36" ht="0.75" hidden="1" customHeight="1">
      <c r="A12" s="39">
        <v>182</v>
      </c>
      <c r="B12" s="39" t="s">
        <v>23</v>
      </c>
      <c r="C12" s="40" t="s">
        <v>24</v>
      </c>
      <c r="D12" s="41"/>
      <c r="E12" s="47"/>
      <c r="F12" s="34"/>
      <c r="G12" s="44">
        <f>D12+F12</f>
        <v>0</v>
      </c>
      <c r="H12" s="34"/>
      <c r="I12" s="44"/>
      <c r="J12" s="48"/>
      <c r="K12" s="49"/>
      <c r="L12" s="34"/>
      <c r="M12" s="44">
        <f>I12+J12</f>
        <v>0</v>
      </c>
      <c r="N12" s="44"/>
      <c r="O12" s="44">
        <f>K12+L12</f>
        <v>0</v>
      </c>
      <c r="P12" s="44"/>
      <c r="Q12" s="44"/>
      <c r="R12" s="37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50"/>
      <c r="AE12" s="37"/>
      <c r="AF12" s="51"/>
      <c r="AG12" s="37"/>
      <c r="AH12" s="51"/>
      <c r="AI12" s="37"/>
      <c r="AJ12" s="51"/>
    </row>
    <row r="13" spans="1:36" ht="72.75" customHeight="1">
      <c r="A13" s="39">
        <v>182</v>
      </c>
      <c r="B13" s="39" t="s">
        <v>23</v>
      </c>
      <c r="C13" s="40" t="s">
        <v>25</v>
      </c>
      <c r="D13" s="41">
        <v>24200000</v>
      </c>
      <c r="E13" s="47"/>
      <c r="F13" s="34"/>
      <c r="G13" s="44">
        <f>D13+F13</f>
        <v>24200000</v>
      </c>
      <c r="H13" s="34"/>
      <c r="I13" s="44"/>
      <c r="J13" s="48"/>
      <c r="K13" s="52">
        <f>D13+J13</f>
        <v>24200000</v>
      </c>
      <c r="L13" s="34"/>
      <c r="M13" s="44">
        <v>34175000</v>
      </c>
      <c r="N13" s="44"/>
      <c r="O13" s="44">
        <v>34175000</v>
      </c>
      <c r="P13" s="44"/>
      <c r="Q13" s="44">
        <v>30251700</v>
      </c>
      <c r="R13" s="44">
        <v>35660000</v>
      </c>
      <c r="S13" s="35"/>
      <c r="T13" s="35"/>
      <c r="U13" s="35">
        <f t="shared" ref="U13:U21" si="3">Q13+T13</f>
        <v>30251700</v>
      </c>
      <c r="V13" s="35"/>
      <c r="W13" s="35">
        <f t="shared" ref="W13:W21" si="4">U13+V13</f>
        <v>30251700</v>
      </c>
      <c r="X13" s="35"/>
      <c r="Y13" s="35">
        <f t="shared" ref="Y13:Y21" si="5">W13+X13</f>
        <v>30251700</v>
      </c>
      <c r="Z13" s="35"/>
      <c r="AA13" s="35">
        <f t="shared" ref="AA13:AA21" si="6">Y13+Z13</f>
        <v>30251700</v>
      </c>
      <c r="AB13" s="35"/>
      <c r="AC13" s="35">
        <f t="shared" ref="AC13:AC21" si="7">AA13+AB13</f>
        <v>30251700</v>
      </c>
      <c r="AD13" s="45">
        <v>31869600</v>
      </c>
      <c r="AE13" s="37"/>
      <c r="AF13" s="46">
        <v>31869600</v>
      </c>
      <c r="AG13" s="37"/>
      <c r="AH13" s="46">
        <v>31869600</v>
      </c>
      <c r="AI13" s="37"/>
      <c r="AJ13" s="46">
        <v>31869600</v>
      </c>
    </row>
    <row r="14" spans="1:36" ht="88.5" customHeight="1">
      <c r="A14" s="39">
        <v>182</v>
      </c>
      <c r="B14" s="39" t="s">
        <v>26</v>
      </c>
      <c r="C14" s="40" t="s">
        <v>27</v>
      </c>
      <c r="D14" s="41">
        <v>36000</v>
      </c>
      <c r="E14" s="53">
        <v>-5000</v>
      </c>
      <c r="F14" s="34"/>
      <c r="G14" s="44">
        <f>D14+F14</f>
        <v>36000</v>
      </c>
      <c r="H14" s="34"/>
      <c r="I14" s="44"/>
      <c r="J14" s="48"/>
      <c r="K14" s="52">
        <f>D14+J14</f>
        <v>36000</v>
      </c>
      <c r="L14" s="34"/>
      <c r="M14" s="44">
        <v>110000</v>
      </c>
      <c r="N14" s="44"/>
      <c r="O14" s="44">
        <v>110000</v>
      </c>
      <c r="P14" s="44"/>
      <c r="Q14" s="44">
        <v>150000</v>
      </c>
      <c r="R14" s="44">
        <v>115000</v>
      </c>
      <c r="S14" s="35"/>
      <c r="T14" s="35"/>
      <c r="U14" s="35">
        <f t="shared" si="3"/>
        <v>150000</v>
      </c>
      <c r="V14" s="35"/>
      <c r="W14" s="35">
        <f t="shared" si="4"/>
        <v>150000</v>
      </c>
      <c r="X14" s="35"/>
      <c r="Y14" s="35">
        <f t="shared" si="5"/>
        <v>150000</v>
      </c>
      <c r="Z14" s="35"/>
      <c r="AA14" s="35">
        <f t="shared" si="6"/>
        <v>150000</v>
      </c>
      <c r="AB14" s="35"/>
      <c r="AC14" s="35">
        <f t="shared" si="7"/>
        <v>150000</v>
      </c>
      <c r="AD14" s="45">
        <v>150000</v>
      </c>
      <c r="AE14" s="37"/>
      <c r="AF14" s="46">
        <v>150000</v>
      </c>
      <c r="AG14" s="37"/>
      <c r="AH14" s="46">
        <v>150000</v>
      </c>
      <c r="AI14" s="37"/>
      <c r="AJ14" s="46">
        <v>150000</v>
      </c>
    </row>
    <row r="15" spans="1:36" ht="39" customHeight="1">
      <c r="A15" s="39">
        <v>182</v>
      </c>
      <c r="B15" s="39" t="s">
        <v>28</v>
      </c>
      <c r="C15" s="40" t="s">
        <v>29</v>
      </c>
      <c r="D15" s="41">
        <v>100000</v>
      </c>
      <c r="E15" s="53"/>
      <c r="F15" s="34"/>
      <c r="G15" s="44">
        <f>D15+F15</f>
        <v>100000</v>
      </c>
      <c r="H15" s="34"/>
      <c r="I15" s="44"/>
      <c r="J15" s="48"/>
      <c r="K15" s="52">
        <f>D15+J15</f>
        <v>100000</v>
      </c>
      <c r="L15" s="34"/>
      <c r="M15" s="44">
        <v>170000</v>
      </c>
      <c r="N15" s="44"/>
      <c r="O15" s="44">
        <v>170000</v>
      </c>
      <c r="P15" s="44"/>
      <c r="Q15" s="44">
        <v>100000</v>
      </c>
      <c r="R15" s="44">
        <v>175000</v>
      </c>
      <c r="S15" s="35"/>
      <c r="T15" s="35"/>
      <c r="U15" s="35">
        <f t="shared" si="3"/>
        <v>100000</v>
      </c>
      <c r="V15" s="35"/>
      <c r="W15" s="35">
        <f t="shared" si="4"/>
        <v>100000</v>
      </c>
      <c r="X15" s="35"/>
      <c r="Y15" s="35">
        <f t="shared" si="5"/>
        <v>100000</v>
      </c>
      <c r="Z15" s="35"/>
      <c r="AA15" s="35">
        <f t="shared" si="6"/>
        <v>100000</v>
      </c>
      <c r="AB15" s="35"/>
      <c r="AC15" s="35">
        <f t="shared" si="7"/>
        <v>100000</v>
      </c>
      <c r="AD15" s="45">
        <v>100000</v>
      </c>
      <c r="AE15" s="37"/>
      <c r="AF15" s="46">
        <v>100000</v>
      </c>
      <c r="AG15" s="37"/>
      <c r="AH15" s="46">
        <v>100000</v>
      </c>
      <c r="AI15" s="37"/>
      <c r="AJ15" s="46">
        <v>100000</v>
      </c>
    </row>
    <row r="16" spans="1:36" ht="75.75" customHeight="1">
      <c r="A16" s="39">
        <v>182</v>
      </c>
      <c r="B16" s="39" t="s">
        <v>30</v>
      </c>
      <c r="C16" s="40" t="s">
        <v>31</v>
      </c>
      <c r="D16" s="41">
        <v>5000</v>
      </c>
      <c r="E16" s="53"/>
      <c r="F16" s="34"/>
      <c r="G16" s="44">
        <f>D16+F16</f>
        <v>5000</v>
      </c>
      <c r="H16" s="34"/>
      <c r="I16" s="44"/>
      <c r="J16" s="48"/>
      <c r="K16" s="52">
        <f>D16+J16</f>
        <v>5000</v>
      </c>
      <c r="L16" s="34"/>
      <c r="M16" s="44">
        <v>45000</v>
      </c>
      <c r="N16" s="44"/>
      <c r="O16" s="44">
        <v>45000</v>
      </c>
      <c r="P16" s="44"/>
      <c r="Q16" s="44">
        <v>25000</v>
      </c>
      <c r="R16" s="44">
        <v>50000</v>
      </c>
      <c r="S16" s="35"/>
      <c r="T16" s="35"/>
      <c r="U16" s="35">
        <f t="shared" si="3"/>
        <v>25000</v>
      </c>
      <c r="V16" s="35"/>
      <c r="W16" s="35">
        <f t="shared" si="4"/>
        <v>25000</v>
      </c>
      <c r="X16" s="35"/>
      <c r="Y16" s="35">
        <f t="shared" si="5"/>
        <v>25000</v>
      </c>
      <c r="Z16" s="35"/>
      <c r="AA16" s="35">
        <f t="shared" si="6"/>
        <v>25000</v>
      </c>
      <c r="AB16" s="35"/>
      <c r="AC16" s="35">
        <f t="shared" si="7"/>
        <v>25000</v>
      </c>
      <c r="AD16" s="45">
        <v>25000</v>
      </c>
      <c r="AE16" s="37"/>
      <c r="AF16" s="46">
        <v>25000</v>
      </c>
      <c r="AG16" s="37"/>
      <c r="AH16" s="46">
        <v>25000</v>
      </c>
      <c r="AI16" s="37"/>
      <c r="AJ16" s="46">
        <v>25000</v>
      </c>
    </row>
    <row r="17" spans="1:36" ht="36.75" customHeight="1">
      <c r="A17" s="39">
        <v>100</v>
      </c>
      <c r="B17" s="15" t="s">
        <v>32</v>
      </c>
      <c r="C17" s="54" t="s">
        <v>33</v>
      </c>
      <c r="D17" s="31">
        <f t="shared" ref="D17:K17" si="8">D18</f>
        <v>8750000</v>
      </c>
      <c r="E17" s="31">
        <f t="shared" si="8"/>
        <v>5000</v>
      </c>
      <c r="F17" s="31">
        <f t="shared" si="8"/>
        <v>0</v>
      </c>
      <c r="G17" s="31">
        <f t="shared" si="8"/>
        <v>8750000</v>
      </c>
      <c r="H17" s="31">
        <f t="shared" si="8"/>
        <v>0</v>
      </c>
      <c r="I17" s="31">
        <f t="shared" si="8"/>
        <v>0</v>
      </c>
      <c r="J17" s="32">
        <f t="shared" si="8"/>
        <v>0</v>
      </c>
      <c r="K17" s="33">
        <f t="shared" si="8"/>
        <v>8750000</v>
      </c>
      <c r="L17" s="34"/>
      <c r="M17" s="35">
        <f>M18</f>
        <v>15696300</v>
      </c>
      <c r="N17" s="35"/>
      <c r="O17" s="35">
        <f>O18</f>
        <v>15696300</v>
      </c>
      <c r="P17" s="35"/>
      <c r="Q17" s="35">
        <f>Q18</f>
        <v>16900000</v>
      </c>
      <c r="R17" s="35">
        <f>R18</f>
        <v>16311500</v>
      </c>
      <c r="S17" s="35">
        <f>S18</f>
        <v>0</v>
      </c>
      <c r="T17" s="35"/>
      <c r="U17" s="35">
        <f t="shared" si="3"/>
        <v>16900000</v>
      </c>
      <c r="V17" s="35"/>
      <c r="W17" s="35">
        <f t="shared" si="4"/>
        <v>16900000</v>
      </c>
      <c r="X17" s="35"/>
      <c r="Y17" s="35">
        <f t="shared" si="5"/>
        <v>16900000</v>
      </c>
      <c r="Z17" s="35"/>
      <c r="AA17" s="35">
        <f t="shared" si="6"/>
        <v>16900000</v>
      </c>
      <c r="AB17" s="35"/>
      <c r="AC17" s="35">
        <f t="shared" si="7"/>
        <v>16900000</v>
      </c>
      <c r="AD17" s="36">
        <f>AD18</f>
        <v>17040000</v>
      </c>
      <c r="AE17" s="37"/>
      <c r="AF17" s="38">
        <f>AF18</f>
        <v>17040000</v>
      </c>
      <c r="AG17" s="37"/>
      <c r="AH17" s="38">
        <f>AH18</f>
        <v>17040000</v>
      </c>
      <c r="AI17" s="37"/>
      <c r="AJ17" s="38">
        <f>AJ18</f>
        <v>17040000</v>
      </c>
    </row>
    <row r="18" spans="1:36" ht="31.5" customHeight="1">
      <c r="A18" s="39">
        <v>100</v>
      </c>
      <c r="B18" s="15" t="s">
        <v>34</v>
      </c>
      <c r="C18" s="54" t="s">
        <v>35</v>
      </c>
      <c r="D18" s="31">
        <f t="shared" ref="D18:K18" si="9">D19+D20+D21+D22</f>
        <v>8750000</v>
      </c>
      <c r="E18" s="31">
        <f t="shared" si="9"/>
        <v>5000</v>
      </c>
      <c r="F18" s="31">
        <f t="shared" si="9"/>
        <v>0</v>
      </c>
      <c r="G18" s="31">
        <f t="shared" si="9"/>
        <v>8750000</v>
      </c>
      <c r="H18" s="31">
        <f t="shared" si="9"/>
        <v>0</v>
      </c>
      <c r="I18" s="31">
        <f t="shared" si="9"/>
        <v>0</v>
      </c>
      <c r="J18" s="32">
        <f t="shared" si="9"/>
        <v>0</v>
      </c>
      <c r="K18" s="33">
        <f t="shared" si="9"/>
        <v>8750000</v>
      </c>
      <c r="L18" s="34"/>
      <c r="M18" s="35">
        <f>M19+M20+M21+M22</f>
        <v>15696300</v>
      </c>
      <c r="N18" s="35"/>
      <c r="O18" s="35">
        <f>O19+O20+O21+O22</f>
        <v>15696300</v>
      </c>
      <c r="P18" s="35"/>
      <c r="Q18" s="35">
        <f>Q19+Q20+Q21+Q22</f>
        <v>16900000</v>
      </c>
      <c r="R18" s="35">
        <f>R19+R20+R21+R22</f>
        <v>16311500</v>
      </c>
      <c r="S18" s="35">
        <f>S19+S20+S21+S22</f>
        <v>0</v>
      </c>
      <c r="T18" s="35"/>
      <c r="U18" s="35">
        <f t="shared" si="3"/>
        <v>16900000</v>
      </c>
      <c r="V18" s="35"/>
      <c r="W18" s="35">
        <f t="shared" si="4"/>
        <v>16900000</v>
      </c>
      <c r="X18" s="35"/>
      <c r="Y18" s="35">
        <f t="shared" si="5"/>
        <v>16900000</v>
      </c>
      <c r="Z18" s="35"/>
      <c r="AA18" s="35">
        <f t="shared" si="6"/>
        <v>16900000</v>
      </c>
      <c r="AB18" s="35"/>
      <c r="AC18" s="35">
        <f t="shared" si="7"/>
        <v>16900000</v>
      </c>
      <c r="AD18" s="36">
        <f>AD19+AD20+AD21+AD22</f>
        <v>17040000</v>
      </c>
      <c r="AE18" s="37"/>
      <c r="AF18" s="38">
        <f>AF19+AF20+AF21+AF22</f>
        <v>17040000</v>
      </c>
      <c r="AG18" s="37"/>
      <c r="AH18" s="38">
        <f>AH19+AH20+AH21+AH22</f>
        <v>17040000</v>
      </c>
      <c r="AI18" s="37"/>
      <c r="AJ18" s="38">
        <f>AJ19+AJ20+AJ21+AJ22</f>
        <v>17040000</v>
      </c>
    </row>
    <row r="19" spans="1:36" ht="65.25" customHeight="1">
      <c r="A19" s="39">
        <v>100</v>
      </c>
      <c r="B19" s="39" t="s">
        <v>36</v>
      </c>
      <c r="C19" s="40" t="s">
        <v>37</v>
      </c>
      <c r="D19" s="41">
        <v>3200000</v>
      </c>
      <c r="E19" s="47"/>
      <c r="F19" s="34"/>
      <c r="G19" s="44">
        <f>D19+F19</f>
        <v>3200000</v>
      </c>
      <c r="H19" s="34"/>
      <c r="I19" s="44"/>
      <c r="J19" s="48"/>
      <c r="K19" s="52">
        <f>D19+J19</f>
        <v>3200000</v>
      </c>
      <c r="L19" s="34"/>
      <c r="M19" s="44">
        <v>6610100</v>
      </c>
      <c r="N19" s="44"/>
      <c r="O19" s="44">
        <v>6610100</v>
      </c>
      <c r="P19" s="44"/>
      <c r="Q19" s="44">
        <v>6700000</v>
      </c>
      <c r="R19" s="44">
        <v>6868800</v>
      </c>
      <c r="S19" s="35"/>
      <c r="T19" s="35"/>
      <c r="U19" s="35">
        <f t="shared" si="3"/>
        <v>6700000</v>
      </c>
      <c r="V19" s="35"/>
      <c r="W19" s="35">
        <f t="shared" si="4"/>
        <v>6700000</v>
      </c>
      <c r="X19" s="35"/>
      <c r="Y19" s="35">
        <f t="shared" si="5"/>
        <v>6700000</v>
      </c>
      <c r="Z19" s="35"/>
      <c r="AA19" s="35">
        <f t="shared" si="6"/>
        <v>6700000</v>
      </c>
      <c r="AB19" s="35"/>
      <c r="AC19" s="35">
        <f t="shared" si="7"/>
        <v>6700000</v>
      </c>
      <c r="AD19" s="45">
        <v>6800000</v>
      </c>
      <c r="AE19" s="37"/>
      <c r="AF19" s="46">
        <v>6800000</v>
      </c>
      <c r="AG19" s="37"/>
      <c r="AH19" s="46">
        <v>6800000</v>
      </c>
      <c r="AI19" s="37"/>
      <c r="AJ19" s="46">
        <v>6800000</v>
      </c>
    </row>
    <row r="20" spans="1:36" ht="76.5" customHeight="1">
      <c r="A20" s="39">
        <v>100</v>
      </c>
      <c r="B20" s="39" t="s">
        <v>38</v>
      </c>
      <c r="C20" s="40" t="s">
        <v>39</v>
      </c>
      <c r="D20" s="41">
        <v>30000</v>
      </c>
      <c r="E20" s="53">
        <v>5000</v>
      </c>
      <c r="F20" s="34"/>
      <c r="G20" s="44">
        <f>D20+F20</f>
        <v>30000</v>
      </c>
      <c r="H20" s="34"/>
      <c r="I20" s="44"/>
      <c r="J20" s="48"/>
      <c r="K20" s="52">
        <f>D20+J20</f>
        <v>30000</v>
      </c>
      <c r="L20" s="34"/>
      <c r="M20" s="44">
        <v>38800</v>
      </c>
      <c r="N20" s="44"/>
      <c r="O20" s="44">
        <v>38800</v>
      </c>
      <c r="P20" s="44"/>
      <c r="Q20" s="44">
        <v>30000</v>
      </c>
      <c r="R20" s="44">
        <v>40300</v>
      </c>
      <c r="S20" s="35"/>
      <c r="T20" s="35"/>
      <c r="U20" s="35">
        <f t="shared" si="3"/>
        <v>30000</v>
      </c>
      <c r="V20" s="35"/>
      <c r="W20" s="35">
        <f t="shared" si="4"/>
        <v>30000</v>
      </c>
      <c r="X20" s="35"/>
      <c r="Y20" s="35">
        <f t="shared" si="5"/>
        <v>30000</v>
      </c>
      <c r="Z20" s="35"/>
      <c r="AA20" s="35">
        <f t="shared" si="6"/>
        <v>30000</v>
      </c>
      <c r="AB20" s="35"/>
      <c r="AC20" s="35">
        <f t="shared" si="7"/>
        <v>30000</v>
      </c>
      <c r="AD20" s="45">
        <v>40000</v>
      </c>
      <c r="AE20" s="37"/>
      <c r="AF20" s="46">
        <v>40000</v>
      </c>
      <c r="AG20" s="37"/>
      <c r="AH20" s="46">
        <v>40000</v>
      </c>
      <c r="AI20" s="37"/>
      <c r="AJ20" s="46">
        <v>40000</v>
      </c>
    </row>
    <row r="21" spans="1:36" ht="62.25" customHeight="1">
      <c r="A21" s="39">
        <v>100</v>
      </c>
      <c r="B21" s="39" t="s">
        <v>40</v>
      </c>
      <c r="C21" s="40" t="s">
        <v>41</v>
      </c>
      <c r="D21" s="41">
        <v>5520000</v>
      </c>
      <c r="E21" s="53"/>
      <c r="F21" s="34"/>
      <c r="G21" s="44">
        <f>D21+F21</f>
        <v>5520000</v>
      </c>
      <c r="H21" s="34"/>
      <c r="I21" s="44"/>
      <c r="J21" s="48"/>
      <c r="K21" s="52">
        <f>D21+J21</f>
        <v>5520000</v>
      </c>
      <c r="L21" s="34"/>
      <c r="M21" s="44">
        <v>9047400</v>
      </c>
      <c r="N21" s="44"/>
      <c r="O21" s="44">
        <v>9047400</v>
      </c>
      <c r="P21" s="44"/>
      <c r="Q21" s="44">
        <v>10170000</v>
      </c>
      <c r="R21" s="44">
        <v>9402400</v>
      </c>
      <c r="S21" s="35"/>
      <c r="T21" s="35"/>
      <c r="U21" s="35">
        <f t="shared" si="3"/>
        <v>10170000</v>
      </c>
      <c r="V21" s="35"/>
      <c r="W21" s="35">
        <f t="shared" si="4"/>
        <v>10170000</v>
      </c>
      <c r="X21" s="35"/>
      <c r="Y21" s="35">
        <f t="shared" si="5"/>
        <v>10170000</v>
      </c>
      <c r="Z21" s="35"/>
      <c r="AA21" s="35">
        <f t="shared" si="6"/>
        <v>10170000</v>
      </c>
      <c r="AB21" s="35"/>
      <c r="AC21" s="35">
        <f t="shared" si="7"/>
        <v>10170000</v>
      </c>
      <c r="AD21" s="45">
        <v>10200000</v>
      </c>
      <c r="AE21" s="37"/>
      <c r="AF21" s="46">
        <v>10200000</v>
      </c>
      <c r="AG21" s="37"/>
      <c r="AH21" s="46">
        <v>10200000</v>
      </c>
      <c r="AI21" s="37"/>
      <c r="AJ21" s="46">
        <v>10200000</v>
      </c>
    </row>
    <row r="22" spans="1:36" ht="68.25" hidden="1" customHeight="1">
      <c r="A22" s="39">
        <v>100</v>
      </c>
      <c r="B22" s="39" t="s">
        <v>42</v>
      </c>
      <c r="C22" s="40" t="s">
        <v>43</v>
      </c>
      <c r="D22" s="41">
        <v>0</v>
      </c>
      <c r="E22" s="53"/>
      <c r="F22" s="34"/>
      <c r="G22" s="44">
        <f>D22+F22</f>
        <v>0</v>
      </c>
      <c r="H22" s="34"/>
      <c r="I22" s="44">
        <f>D22+H22</f>
        <v>0</v>
      </c>
      <c r="J22" s="48"/>
      <c r="K22" s="52">
        <f>D22+J22</f>
        <v>0</v>
      </c>
      <c r="L22" s="34"/>
      <c r="M22" s="44">
        <f>I22+J22</f>
        <v>0</v>
      </c>
      <c r="N22" s="44"/>
      <c r="O22" s="44">
        <f>K22+L22</f>
        <v>0</v>
      </c>
      <c r="P22" s="44"/>
      <c r="Q22" s="44">
        <v>0</v>
      </c>
      <c r="R22" s="44">
        <v>0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45">
        <v>0</v>
      </c>
      <c r="AE22" s="37"/>
      <c r="AF22" s="46">
        <v>0</v>
      </c>
      <c r="AG22" s="37"/>
      <c r="AH22" s="46">
        <v>0</v>
      </c>
      <c r="AI22" s="37"/>
      <c r="AJ22" s="46">
        <v>0</v>
      </c>
    </row>
    <row r="23" spans="1:36">
      <c r="A23" s="15">
        <v>182</v>
      </c>
      <c r="B23" s="15" t="s">
        <v>44</v>
      </c>
      <c r="C23" s="30" t="s">
        <v>45</v>
      </c>
      <c r="D23" s="31">
        <f t="shared" ref="D23:K23" si="10">D24</f>
        <v>3200000</v>
      </c>
      <c r="E23" s="31">
        <f t="shared" si="10"/>
        <v>0</v>
      </c>
      <c r="F23" s="31">
        <f t="shared" si="10"/>
        <v>0</v>
      </c>
      <c r="G23" s="31">
        <f t="shared" si="10"/>
        <v>3200000</v>
      </c>
      <c r="H23" s="31">
        <f t="shared" si="10"/>
        <v>0</v>
      </c>
      <c r="I23" s="31">
        <f t="shared" si="10"/>
        <v>0</v>
      </c>
      <c r="J23" s="32">
        <f t="shared" si="10"/>
        <v>0</v>
      </c>
      <c r="K23" s="33">
        <f t="shared" si="10"/>
        <v>3200000</v>
      </c>
      <c r="L23" s="34"/>
      <c r="M23" s="35">
        <f>M24+M27+M28</f>
        <v>108000</v>
      </c>
      <c r="N23" s="35"/>
      <c r="O23" s="35">
        <f>O24+O27+O28</f>
        <v>108000</v>
      </c>
      <c r="P23" s="35"/>
      <c r="Q23" s="35">
        <f>Q27+Q28</f>
        <v>35000</v>
      </c>
      <c r="R23" s="35">
        <f>R27+R28</f>
        <v>158000</v>
      </c>
      <c r="S23" s="35">
        <f>S27+S28</f>
        <v>0</v>
      </c>
      <c r="T23" s="35"/>
      <c r="U23" s="35">
        <f>Q23+T23</f>
        <v>35000</v>
      </c>
      <c r="V23" s="35"/>
      <c r="W23" s="35">
        <f>U23+V23</f>
        <v>35000</v>
      </c>
      <c r="X23" s="35"/>
      <c r="Y23" s="35">
        <f>W23+X23</f>
        <v>35000</v>
      </c>
      <c r="Z23" s="35"/>
      <c r="AA23" s="35">
        <f>Y23+Z23</f>
        <v>35000</v>
      </c>
      <c r="AB23" s="35"/>
      <c r="AC23" s="35">
        <f>AA23+AB23</f>
        <v>35000</v>
      </c>
      <c r="AD23" s="36">
        <f>AD27+AD28</f>
        <v>41000</v>
      </c>
      <c r="AE23" s="37"/>
      <c r="AF23" s="38">
        <f>AF27+AF28</f>
        <v>41000</v>
      </c>
      <c r="AG23" s="37"/>
      <c r="AH23" s="38">
        <f>AH27+AH28</f>
        <v>41000</v>
      </c>
      <c r="AI23" s="37"/>
      <c r="AJ23" s="38">
        <f>AJ27+AJ28</f>
        <v>41000</v>
      </c>
    </row>
    <row r="24" spans="1:36" ht="40.5" hidden="1" customHeight="1">
      <c r="A24" s="39">
        <v>182</v>
      </c>
      <c r="B24" s="39" t="s">
        <v>46</v>
      </c>
      <c r="C24" s="55" t="s">
        <v>47</v>
      </c>
      <c r="D24" s="41">
        <f t="shared" ref="D24:K24" si="11">D26</f>
        <v>3200000</v>
      </c>
      <c r="E24" s="41">
        <f t="shared" si="11"/>
        <v>0</v>
      </c>
      <c r="F24" s="41">
        <f t="shared" si="11"/>
        <v>0</v>
      </c>
      <c r="G24" s="41">
        <f t="shared" si="11"/>
        <v>3200000</v>
      </c>
      <c r="H24" s="41">
        <f t="shared" si="11"/>
        <v>0</v>
      </c>
      <c r="I24" s="41">
        <f t="shared" si="11"/>
        <v>0</v>
      </c>
      <c r="J24" s="42">
        <f t="shared" si="11"/>
        <v>0</v>
      </c>
      <c r="K24" s="43">
        <f t="shared" si="11"/>
        <v>3200000</v>
      </c>
      <c r="L24" s="34"/>
      <c r="M24" s="44">
        <f>M26</f>
        <v>0</v>
      </c>
      <c r="N24" s="44"/>
      <c r="O24" s="44">
        <f>O26</f>
        <v>0</v>
      </c>
      <c r="P24" s="44"/>
      <c r="Q24" s="35">
        <f>O24+P24</f>
        <v>0</v>
      </c>
      <c r="R24" s="44">
        <f>R26</f>
        <v>0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5">
        <f>AD26</f>
        <v>0</v>
      </c>
      <c r="AE24" s="37"/>
      <c r="AF24" s="46">
        <f>AF26</f>
        <v>0</v>
      </c>
      <c r="AG24" s="37"/>
      <c r="AH24" s="46">
        <f>AH26</f>
        <v>0</v>
      </c>
      <c r="AI24" s="37"/>
      <c r="AJ24" s="46">
        <f>AJ26</f>
        <v>0</v>
      </c>
    </row>
    <row r="25" spans="1:36" ht="9.75" hidden="1" customHeight="1">
      <c r="A25" s="39"/>
      <c r="B25" s="39" t="s">
        <v>48</v>
      </c>
      <c r="C25" s="55" t="s">
        <v>49</v>
      </c>
      <c r="D25" s="41">
        <v>0</v>
      </c>
      <c r="E25" s="53">
        <v>1000</v>
      </c>
      <c r="F25" s="34"/>
      <c r="G25" s="44">
        <f>D25+F25</f>
        <v>0</v>
      </c>
      <c r="H25" s="34"/>
      <c r="I25" s="44">
        <f>G25+H25</f>
        <v>0</v>
      </c>
      <c r="J25" s="56"/>
      <c r="K25" s="49"/>
      <c r="L25" s="34"/>
      <c r="M25" s="44">
        <f>I25+J25</f>
        <v>0</v>
      </c>
      <c r="N25" s="44"/>
      <c r="O25" s="44">
        <f>K25+L25</f>
        <v>0</v>
      </c>
      <c r="P25" s="44"/>
      <c r="Q25" s="44"/>
      <c r="R25" s="37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50"/>
      <c r="AE25" s="37"/>
      <c r="AF25" s="51"/>
      <c r="AG25" s="37"/>
      <c r="AH25" s="51"/>
      <c r="AI25" s="37"/>
      <c r="AJ25" s="51"/>
    </row>
    <row r="26" spans="1:36" ht="19.5" hidden="1" customHeight="1">
      <c r="A26" s="39">
        <v>182</v>
      </c>
      <c r="B26" s="39" t="s">
        <v>50</v>
      </c>
      <c r="C26" s="55" t="s">
        <v>47</v>
      </c>
      <c r="D26" s="41">
        <v>3200000</v>
      </c>
      <c r="E26" s="53"/>
      <c r="F26" s="34"/>
      <c r="G26" s="44">
        <f>D26+F26</f>
        <v>3200000</v>
      </c>
      <c r="H26" s="34"/>
      <c r="I26" s="44"/>
      <c r="J26" s="48"/>
      <c r="K26" s="52">
        <f>D26+J26</f>
        <v>3200000</v>
      </c>
      <c r="L26" s="34"/>
      <c r="M26" s="44">
        <v>0</v>
      </c>
      <c r="N26" s="44"/>
      <c r="O26" s="44">
        <v>0</v>
      </c>
      <c r="P26" s="44"/>
      <c r="Q26" s="35">
        <f>O26+P26</f>
        <v>0</v>
      </c>
      <c r="R26" s="44">
        <v>0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45">
        <v>0</v>
      </c>
      <c r="AE26" s="37"/>
      <c r="AF26" s="46">
        <v>0</v>
      </c>
      <c r="AG26" s="37"/>
      <c r="AH26" s="46">
        <v>0</v>
      </c>
      <c r="AI26" s="37"/>
      <c r="AJ26" s="46">
        <v>0</v>
      </c>
    </row>
    <row r="27" spans="1:36" ht="19.5" customHeight="1">
      <c r="A27" s="39">
        <v>182</v>
      </c>
      <c r="B27" s="39" t="s">
        <v>48</v>
      </c>
      <c r="C27" s="55" t="s">
        <v>49</v>
      </c>
      <c r="D27" s="41"/>
      <c r="E27" s="53"/>
      <c r="F27" s="34"/>
      <c r="G27" s="44"/>
      <c r="H27" s="34"/>
      <c r="I27" s="44"/>
      <c r="J27" s="48"/>
      <c r="K27" s="52"/>
      <c r="L27" s="34"/>
      <c r="M27" s="44">
        <v>8000</v>
      </c>
      <c r="N27" s="44"/>
      <c r="O27" s="44">
        <v>8000</v>
      </c>
      <c r="P27" s="44"/>
      <c r="Q27" s="44">
        <v>6000</v>
      </c>
      <c r="R27" s="44">
        <v>8000</v>
      </c>
      <c r="S27" s="35"/>
      <c r="T27" s="35"/>
      <c r="U27" s="35">
        <f t="shared" ref="U27:U42" si="12">Q27+T27</f>
        <v>6000</v>
      </c>
      <c r="V27" s="35"/>
      <c r="W27" s="35">
        <f t="shared" ref="W27:W42" si="13">U27+V27</f>
        <v>6000</v>
      </c>
      <c r="X27" s="35"/>
      <c r="Y27" s="35">
        <f t="shared" ref="Y27:Y42" si="14">W27+X27</f>
        <v>6000</v>
      </c>
      <c r="Z27" s="35"/>
      <c r="AA27" s="35">
        <f t="shared" ref="AA27:AA42" si="15">Y27+Z27</f>
        <v>6000</v>
      </c>
      <c r="AB27" s="35"/>
      <c r="AC27" s="35">
        <f t="shared" ref="AC27:AC42" si="16">AA27+AB27</f>
        <v>6000</v>
      </c>
      <c r="AD27" s="45">
        <v>6000</v>
      </c>
      <c r="AE27" s="37"/>
      <c r="AF27" s="46">
        <v>6000</v>
      </c>
      <c r="AG27" s="37"/>
      <c r="AH27" s="46">
        <v>6000</v>
      </c>
      <c r="AI27" s="37"/>
      <c r="AJ27" s="46">
        <v>6000</v>
      </c>
    </row>
    <row r="28" spans="1:36" ht="36.75" customHeight="1">
      <c r="A28" s="39">
        <v>182</v>
      </c>
      <c r="B28" s="57" t="s">
        <v>51</v>
      </c>
      <c r="C28" s="55" t="s">
        <v>52</v>
      </c>
      <c r="D28" s="41"/>
      <c r="E28" s="53"/>
      <c r="F28" s="34"/>
      <c r="G28" s="44"/>
      <c r="H28" s="34"/>
      <c r="I28" s="44"/>
      <c r="J28" s="48"/>
      <c r="K28" s="52"/>
      <c r="L28" s="34"/>
      <c r="M28" s="44">
        <v>100000</v>
      </c>
      <c r="N28" s="44"/>
      <c r="O28" s="44">
        <v>100000</v>
      </c>
      <c r="P28" s="44"/>
      <c r="Q28" s="44">
        <v>29000</v>
      </c>
      <c r="R28" s="44">
        <v>150000</v>
      </c>
      <c r="S28" s="35"/>
      <c r="T28" s="35"/>
      <c r="U28" s="35">
        <f t="shared" si="12"/>
        <v>29000</v>
      </c>
      <c r="V28" s="35"/>
      <c r="W28" s="35">
        <f t="shared" si="13"/>
        <v>29000</v>
      </c>
      <c r="X28" s="35"/>
      <c r="Y28" s="35">
        <f t="shared" si="14"/>
        <v>29000</v>
      </c>
      <c r="Z28" s="35"/>
      <c r="AA28" s="35">
        <f t="shared" si="15"/>
        <v>29000</v>
      </c>
      <c r="AB28" s="35"/>
      <c r="AC28" s="35">
        <f t="shared" si="16"/>
        <v>29000</v>
      </c>
      <c r="AD28" s="45">
        <v>35000</v>
      </c>
      <c r="AE28" s="37"/>
      <c r="AF28" s="46">
        <v>35000</v>
      </c>
      <c r="AG28" s="37"/>
      <c r="AH28" s="46">
        <v>35000</v>
      </c>
      <c r="AI28" s="37"/>
      <c r="AJ28" s="46">
        <v>35000</v>
      </c>
    </row>
    <row r="29" spans="1:36" ht="15.75" customHeight="1">
      <c r="A29" s="15">
        <v>182</v>
      </c>
      <c r="B29" s="15" t="s">
        <v>53</v>
      </c>
      <c r="C29" s="30" t="s">
        <v>54</v>
      </c>
      <c r="D29" s="31">
        <f t="shared" ref="D29:K29" si="17">D32</f>
        <v>5278400</v>
      </c>
      <c r="E29" s="31">
        <f t="shared" si="17"/>
        <v>0</v>
      </c>
      <c r="F29" s="31">
        <f t="shared" si="17"/>
        <v>0</v>
      </c>
      <c r="G29" s="31">
        <f t="shared" si="17"/>
        <v>5278400</v>
      </c>
      <c r="H29" s="31">
        <f t="shared" si="17"/>
        <v>0</v>
      </c>
      <c r="I29" s="31">
        <f t="shared" si="17"/>
        <v>0</v>
      </c>
      <c r="J29" s="32">
        <f t="shared" si="17"/>
        <v>0</v>
      </c>
      <c r="K29" s="33">
        <f t="shared" si="17"/>
        <v>5278400</v>
      </c>
      <c r="L29" s="34"/>
      <c r="M29" s="35">
        <f>M30+M32+M35</f>
        <v>14644000</v>
      </c>
      <c r="N29" s="35"/>
      <c r="O29" s="35">
        <f>O30+O32+O35</f>
        <v>14644000</v>
      </c>
      <c r="P29" s="35"/>
      <c r="Q29" s="35">
        <f>Q30+Q32+Q35</f>
        <v>15910000</v>
      </c>
      <c r="R29" s="35">
        <f>R30+R32+R35</f>
        <v>14750000</v>
      </c>
      <c r="S29" s="35">
        <f>S30+S32+S35</f>
        <v>0</v>
      </c>
      <c r="T29" s="35"/>
      <c r="U29" s="35">
        <f t="shared" si="12"/>
        <v>15910000</v>
      </c>
      <c r="V29" s="35"/>
      <c r="W29" s="35">
        <f t="shared" si="13"/>
        <v>15910000</v>
      </c>
      <c r="X29" s="35"/>
      <c r="Y29" s="35">
        <f t="shared" si="14"/>
        <v>15910000</v>
      </c>
      <c r="Z29" s="35"/>
      <c r="AA29" s="35">
        <f t="shared" si="15"/>
        <v>15910000</v>
      </c>
      <c r="AB29" s="35"/>
      <c r="AC29" s="35">
        <f t="shared" si="16"/>
        <v>15910000</v>
      </c>
      <c r="AD29" s="36">
        <f>AD30+AD32+AD35</f>
        <v>16207000</v>
      </c>
      <c r="AE29" s="37"/>
      <c r="AF29" s="38">
        <f>AF30+AF32+AF35</f>
        <v>16207000</v>
      </c>
      <c r="AG29" s="37"/>
      <c r="AH29" s="38">
        <f>AH30+AH32+AH35</f>
        <v>16207000</v>
      </c>
      <c r="AI29" s="37"/>
      <c r="AJ29" s="38">
        <f>AJ30+AJ32+AJ35</f>
        <v>16207000</v>
      </c>
    </row>
    <row r="30" spans="1:36" ht="15.75" customHeight="1">
      <c r="A30" s="39">
        <v>182</v>
      </c>
      <c r="B30" s="39" t="s">
        <v>55</v>
      </c>
      <c r="C30" s="55" t="s">
        <v>56</v>
      </c>
      <c r="D30" s="31"/>
      <c r="E30" s="31"/>
      <c r="F30" s="31"/>
      <c r="G30" s="31"/>
      <c r="H30" s="31"/>
      <c r="I30" s="31"/>
      <c r="J30" s="32"/>
      <c r="K30" s="33"/>
      <c r="L30" s="34"/>
      <c r="M30" s="35">
        <f>M31</f>
        <v>1300000</v>
      </c>
      <c r="N30" s="35"/>
      <c r="O30" s="35">
        <f>O31</f>
        <v>1300000</v>
      </c>
      <c r="P30" s="35"/>
      <c r="Q30" s="35">
        <f>Q31</f>
        <v>1030000</v>
      </c>
      <c r="R30" s="35">
        <f>R31</f>
        <v>1300000</v>
      </c>
      <c r="S30" s="35">
        <f>S31</f>
        <v>0</v>
      </c>
      <c r="T30" s="35"/>
      <c r="U30" s="35">
        <f t="shared" si="12"/>
        <v>1030000</v>
      </c>
      <c r="V30" s="35"/>
      <c r="W30" s="35">
        <f t="shared" si="13"/>
        <v>1030000</v>
      </c>
      <c r="X30" s="35"/>
      <c r="Y30" s="35">
        <f t="shared" si="14"/>
        <v>1030000</v>
      </c>
      <c r="Z30" s="35"/>
      <c r="AA30" s="35">
        <f t="shared" si="15"/>
        <v>1030000</v>
      </c>
      <c r="AB30" s="35"/>
      <c r="AC30" s="35">
        <f t="shared" si="16"/>
        <v>1030000</v>
      </c>
      <c r="AD30" s="36">
        <f>AD31</f>
        <v>1052000</v>
      </c>
      <c r="AE30" s="37"/>
      <c r="AF30" s="38">
        <f>AF31</f>
        <v>1052000</v>
      </c>
      <c r="AG30" s="37"/>
      <c r="AH30" s="38">
        <f>AH31</f>
        <v>1052000</v>
      </c>
      <c r="AI30" s="37"/>
      <c r="AJ30" s="38">
        <f>AJ31</f>
        <v>1052000</v>
      </c>
    </row>
    <row r="31" spans="1:36" ht="48" customHeight="1">
      <c r="A31" s="39">
        <v>182</v>
      </c>
      <c r="B31" s="39" t="s">
        <v>57</v>
      </c>
      <c r="C31" s="55" t="s">
        <v>58</v>
      </c>
      <c r="D31" s="41"/>
      <c r="E31" s="53">
        <v>-196600</v>
      </c>
      <c r="F31" s="34"/>
      <c r="G31" s="44">
        <f>D31+F31</f>
        <v>0</v>
      </c>
      <c r="H31" s="34"/>
      <c r="I31" s="44"/>
      <c r="J31" s="48"/>
      <c r="K31" s="49"/>
      <c r="L31" s="34"/>
      <c r="M31" s="44">
        <v>1300000</v>
      </c>
      <c r="N31" s="44"/>
      <c r="O31" s="44">
        <v>1300000</v>
      </c>
      <c r="P31" s="44"/>
      <c r="Q31" s="44">
        <v>1030000</v>
      </c>
      <c r="R31" s="44">
        <v>1300000</v>
      </c>
      <c r="S31" s="35"/>
      <c r="T31" s="35"/>
      <c r="U31" s="35">
        <f t="shared" si="12"/>
        <v>1030000</v>
      </c>
      <c r="V31" s="35"/>
      <c r="W31" s="35">
        <f t="shared" si="13"/>
        <v>1030000</v>
      </c>
      <c r="X31" s="35"/>
      <c r="Y31" s="35">
        <f t="shared" si="14"/>
        <v>1030000</v>
      </c>
      <c r="Z31" s="35"/>
      <c r="AA31" s="35">
        <f t="shared" si="15"/>
        <v>1030000</v>
      </c>
      <c r="AB31" s="35"/>
      <c r="AC31" s="35">
        <f t="shared" si="16"/>
        <v>1030000</v>
      </c>
      <c r="AD31" s="45">
        <v>1052000</v>
      </c>
      <c r="AE31" s="37"/>
      <c r="AF31" s="46">
        <v>1052000</v>
      </c>
      <c r="AG31" s="37"/>
      <c r="AH31" s="46">
        <v>1052000</v>
      </c>
      <c r="AI31" s="37"/>
      <c r="AJ31" s="46">
        <v>1052000</v>
      </c>
    </row>
    <row r="32" spans="1:36" ht="18" customHeight="1">
      <c r="A32" s="39">
        <v>182</v>
      </c>
      <c r="B32" s="39" t="s">
        <v>59</v>
      </c>
      <c r="C32" s="58" t="s">
        <v>60</v>
      </c>
      <c r="D32" s="41">
        <f t="shared" ref="D32:K32" si="18">D33+D34</f>
        <v>5278400</v>
      </c>
      <c r="E32" s="41">
        <f t="shared" si="18"/>
        <v>0</v>
      </c>
      <c r="F32" s="41">
        <f t="shared" si="18"/>
        <v>0</v>
      </c>
      <c r="G32" s="41">
        <f t="shared" si="18"/>
        <v>5278400</v>
      </c>
      <c r="H32" s="41">
        <f t="shared" si="18"/>
        <v>0</v>
      </c>
      <c r="I32" s="41">
        <f t="shared" si="18"/>
        <v>0</v>
      </c>
      <c r="J32" s="42">
        <f t="shared" si="18"/>
        <v>0</v>
      </c>
      <c r="K32" s="43">
        <f t="shared" si="18"/>
        <v>5278400</v>
      </c>
      <c r="L32" s="34"/>
      <c r="M32" s="59">
        <f>M33+M34</f>
        <v>10040000</v>
      </c>
      <c r="N32" s="59"/>
      <c r="O32" s="59">
        <f>O33+O34</f>
        <v>10040000</v>
      </c>
      <c r="P32" s="59"/>
      <c r="Q32" s="59">
        <f>Q33+Q34</f>
        <v>11530000</v>
      </c>
      <c r="R32" s="35">
        <f>R33+R34</f>
        <v>10130000</v>
      </c>
      <c r="S32" s="35">
        <f>S33+S34</f>
        <v>0</v>
      </c>
      <c r="T32" s="35"/>
      <c r="U32" s="35">
        <f t="shared" si="12"/>
        <v>11530000</v>
      </c>
      <c r="V32" s="35"/>
      <c r="W32" s="35">
        <f t="shared" si="13"/>
        <v>11530000</v>
      </c>
      <c r="X32" s="35"/>
      <c r="Y32" s="35">
        <f t="shared" si="14"/>
        <v>11530000</v>
      </c>
      <c r="Z32" s="35"/>
      <c r="AA32" s="35">
        <f t="shared" si="15"/>
        <v>11530000</v>
      </c>
      <c r="AB32" s="35"/>
      <c r="AC32" s="35">
        <f t="shared" si="16"/>
        <v>11530000</v>
      </c>
      <c r="AD32" s="60">
        <f>AD33+AD34</f>
        <v>11810000</v>
      </c>
      <c r="AE32" s="37"/>
      <c r="AF32" s="61">
        <f>AF33+AF34</f>
        <v>11810000</v>
      </c>
      <c r="AG32" s="37"/>
      <c r="AH32" s="61">
        <f>AH33+AH34</f>
        <v>11810000</v>
      </c>
      <c r="AI32" s="37"/>
      <c r="AJ32" s="61">
        <f>AJ33+AJ34</f>
        <v>11810000</v>
      </c>
    </row>
    <row r="33" spans="1:36">
      <c r="A33" s="39">
        <v>182</v>
      </c>
      <c r="B33" s="39" t="s">
        <v>61</v>
      </c>
      <c r="C33" s="55" t="s">
        <v>62</v>
      </c>
      <c r="D33" s="41">
        <v>800000</v>
      </c>
      <c r="E33" s="53">
        <v>300000</v>
      </c>
      <c r="F33" s="34"/>
      <c r="G33" s="44">
        <f>D33+F33</f>
        <v>800000</v>
      </c>
      <c r="H33" s="34"/>
      <c r="I33" s="44"/>
      <c r="J33" s="48"/>
      <c r="K33" s="52">
        <f>D33+J33</f>
        <v>800000</v>
      </c>
      <c r="L33" s="34"/>
      <c r="M33" s="44">
        <v>1830000</v>
      </c>
      <c r="N33" s="44"/>
      <c r="O33" s="44">
        <v>1830000</v>
      </c>
      <c r="P33" s="44"/>
      <c r="Q33" s="44">
        <v>2230000</v>
      </c>
      <c r="R33" s="44">
        <v>1840000</v>
      </c>
      <c r="S33" s="35"/>
      <c r="T33" s="35"/>
      <c r="U33" s="35">
        <f t="shared" si="12"/>
        <v>2230000</v>
      </c>
      <c r="V33" s="35"/>
      <c r="W33" s="35">
        <f t="shared" si="13"/>
        <v>2230000</v>
      </c>
      <c r="X33" s="35"/>
      <c r="Y33" s="35">
        <f t="shared" si="14"/>
        <v>2230000</v>
      </c>
      <c r="Z33" s="35"/>
      <c r="AA33" s="35">
        <f t="shared" si="15"/>
        <v>2230000</v>
      </c>
      <c r="AB33" s="35"/>
      <c r="AC33" s="35">
        <f t="shared" si="16"/>
        <v>2230000</v>
      </c>
      <c r="AD33" s="45">
        <v>2260000</v>
      </c>
      <c r="AE33" s="37"/>
      <c r="AF33" s="46">
        <v>2260000</v>
      </c>
      <c r="AG33" s="37"/>
      <c r="AH33" s="46">
        <v>2260000</v>
      </c>
      <c r="AI33" s="37"/>
      <c r="AJ33" s="46">
        <v>2260000</v>
      </c>
    </row>
    <row r="34" spans="1:36">
      <c r="A34" s="39">
        <v>182</v>
      </c>
      <c r="B34" s="39" t="s">
        <v>63</v>
      </c>
      <c r="C34" s="55" t="s">
        <v>64</v>
      </c>
      <c r="D34" s="41">
        <v>4478400</v>
      </c>
      <c r="E34" s="53">
        <v>-300000</v>
      </c>
      <c r="F34" s="34"/>
      <c r="G34" s="44">
        <f>D34+F34</f>
        <v>4478400</v>
      </c>
      <c r="H34" s="34"/>
      <c r="I34" s="44"/>
      <c r="J34" s="48"/>
      <c r="K34" s="52">
        <f>D34+J34</f>
        <v>4478400</v>
      </c>
      <c r="L34" s="34"/>
      <c r="M34" s="44">
        <v>8210000</v>
      </c>
      <c r="N34" s="44"/>
      <c r="O34" s="44">
        <v>8210000</v>
      </c>
      <c r="P34" s="44"/>
      <c r="Q34" s="44">
        <v>9300000</v>
      </c>
      <c r="R34" s="44">
        <v>8290000</v>
      </c>
      <c r="S34" s="35"/>
      <c r="T34" s="35"/>
      <c r="U34" s="35">
        <f t="shared" si="12"/>
        <v>9300000</v>
      </c>
      <c r="V34" s="35"/>
      <c r="W34" s="35">
        <f t="shared" si="13"/>
        <v>9300000</v>
      </c>
      <c r="X34" s="35"/>
      <c r="Y34" s="35">
        <f t="shared" si="14"/>
        <v>9300000</v>
      </c>
      <c r="Z34" s="35"/>
      <c r="AA34" s="35">
        <f t="shared" si="15"/>
        <v>9300000</v>
      </c>
      <c r="AB34" s="35"/>
      <c r="AC34" s="35">
        <f t="shared" si="16"/>
        <v>9300000</v>
      </c>
      <c r="AD34" s="45">
        <v>9550000</v>
      </c>
      <c r="AE34" s="37"/>
      <c r="AF34" s="46">
        <v>9550000</v>
      </c>
      <c r="AG34" s="37"/>
      <c r="AH34" s="46">
        <v>9550000</v>
      </c>
      <c r="AI34" s="37"/>
      <c r="AJ34" s="46">
        <v>9550000</v>
      </c>
    </row>
    <row r="35" spans="1:36">
      <c r="A35" s="39">
        <v>182</v>
      </c>
      <c r="B35" s="39" t="s">
        <v>65</v>
      </c>
      <c r="C35" s="58" t="s">
        <v>66</v>
      </c>
      <c r="D35" s="41"/>
      <c r="E35" s="53"/>
      <c r="F35" s="34"/>
      <c r="G35" s="44"/>
      <c r="H35" s="34"/>
      <c r="I35" s="44"/>
      <c r="J35" s="48"/>
      <c r="K35" s="52"/>
      <c r="L35" s="34"/>
      <c r="M35" s="59">
        <f>M36</f>
        <v>3304000</v>
      </c>
      <c r="N35" s="59"/>
      <c r="O35" s="59">
        <f>O36</f>
        <v>3304000</v>
      </c>
      <c r="P35" s="59"/>
      <c r="Q35" s="59">
        <f>Q36+Q38</f>
        <v>3350000</v>
      </c>
      <c r="R35" s="35">
        <f>R36+R38</f>
        <v>3320000</v>
      </c>
      <c r="S35" s="35">
        <f>S36+S38</f>
        <v>0</v>
      </c>
      <c r="T35" s="35"/>
      <c r="U35" s="35">
        <f t="shared" si="12"/>
        <v>3350000</v>
      </c>
      <c r="V35" s="35"/>
      <c r="W35" s="35">
        <f t="shared" si="13"/>
        <v>3350000</v>
      </c>
      <c r="X35" s="35"/>
      <c r="Y35" s="35">
        <f t="shared" si="14"/>
        <v>3350000</v>
      </c>
      <c r="Z35" s="35"/>
      <c r="AA35" s="35">
        <f t="shared" si="15"/>
        <v>3350000</v>
      </c>
      <c r="AB35" s="35"/>
      <c r="AC35" s="35">
        <f t="shared" si="16"/>
        <v>3350000</v>
      </c>
      <c r="AD35" s="60">
        <f>AD36+AD38</f>
        <v>3345000</v>
      </c>
      <c r="AE35" s="37"/>
      <c r="AF35" s="61">
        <f>AF36+AF38</f>
        <v>3345000</v>
      </c>
      <c r="AG35" s="37"/>
      <c r="AH35" s="61">
        <f>AH36+AH38</f>
        <v>3345000</v>
      </c>
      <c r="AI35" s="37"/>
      <c r="AJ35" s="61">
        <f>AJ36+AJ38</f>
        <v>3345000</v>
      </c>
    </row>
    <row r="36" spans="1:36">
      <c r="A36" s="39">
        <v>182</v>
      </c>
      <c r="B36" s="39" t="s">
        <v>67</v>
      </c>
      <c r="C36" s="58" t="s">
        <v>68</v>
      </c>
      <c r="D36" s="41"/>
      <c r="E36" s="53"/>
      <c r="F36" s="34"/>
      <c r="G36" s="44"/>
      <c r="H36" s="34"/>
      <c r="I36" s="44"/>
      <c r="J36" s="48"/>
      <c r="K36" s="52"/>
      <c r="L36" s="34"/>
      <c r="M36" s="59">
        <v>3304000</v>
      </c>
      <c r="N36" s="59"/>
      <c r="O36" s="59">
        <v>3304000</v>
      </c>
      <c r="P36" s="59"/>
      <c r="Q36" s="59">
        <f>Q37</f>
        <v>2110000</v>
      </c>
      <c r="R36" s="35">
        <f>R37</f>
        <v>2150000</v>
      </c>
      <c r="S36" s="35">
        <f>S37</f>
        <v>0</v>
      </c>
      <c r="T36" s="35"/>
      <c r="U36" s="35">
        <f t="shared" si="12"/>
        <v>2110000</v>
      </c>
      <c r="V36" s="35"/>
      <c r="W36" s="35">
        <f t="shared" si="13"/>
        <v>2110000</v>
      </c>
      <c r="X36" s="35"/>
      <c r="Y36" s="35">
        <f t="shared" si="14"/>
        <v>2110000</v>
      </c>
      <c r="Z36" s="35"/>
      <c r="AA36" s="35">
        <f t="shared" si="15"/>
        <v>2110000</v>
      </c>
      <c r="AB36" s="35"/>
      <c r="AC36" s="35">
        <f t="shared" si="16"/>
        <v>2110000</v>
      </c>
      <c r="AD36" s="60">
        <f>AD37</f>
        <v>2115000</v>
      </c>
      <c r="AE36" s="37"/>
      <c r="AF36" s="61">
        <f>AF37</f>
        <v>2115000</v>
      </c>
      <c r="AG36" s="37"/>
      <c r="AH36" s="61">
        <f>AH37</f>
        <v>2115000</v>
      </c>
      <c r="AI36" s="37"/>
      <c r="AJ36" s="61">
        <f>AJ37</f>
        <v>2115000</v>
      </c>
    </row>
    <row r="37" spans="1:36" ht="35.25" customHeight="1">
      <c r="A37" s="39">
        <v>182</v>
      </c>
      <c r="B37" s="39" t="s">
        <v>69</v>
      </c>
      <c r="C37" s="55" t="s">
        <v>70</v>
      </c>
      <c r="D37" s="41"/>
      <c r="E37" s="53"/>
      <c r="F37" s="34"/>
      <c r="G37" s="44"/>
      <c r="H37" s="34"/>
      <c r="I37" s="44"/>
      <c r="J37" s="48"/>
      <c r="K37" s="52"/>
      <c r="L37" s="34"/>
      <c r="M37" s="44">
        <v>2144000</v>
      </c>
      <c r="N37" s="44"/>
      <c r="O37" s="44">
        <v>2144000</v>
      </c>
      <c r="P37" s="44"/>
      <c r="Q37" s="44">
        <v>2110000</v>
      </c>
      <c r="R37" s="44">
        <v>2150000</v>
      </c>
      <c r="S37" s="35"/>
      <c r="T37" s="35"/>
      <c r="U37" s="35">
        <f t="shared" si="12"/>
        <v>2110000</v>
      </c>
      <c r="V37" s="35"/>
      <c r="W37" s="35">
        <f t="shared" si="13"/>
        <v>2110000</v>
      </c>
      <c r="X37" s="35"/>
      <c r="Y37" s="35">
        <f t="shared" si="14"/>
        <v>2110000</v>
      </c>
      <c r="Z37" s="35"/>
      <c r="AA37" s="35">
        <f t="shared" si="15"/>
        <v>2110000</v>
      </c>
      <c r="AB37" s="35"/>
      <c r="AC37" s="35">
        <f t="shared" si="16"/>
        <v>2110000</v>
      </c>
      <c r="AD37" s="45">
        <v>2115000</v>
      </c>
      <c r="AE37" s="37"/>
      <c r="AF37" s="46">
        <v>2115000</v>
      </c>
      <c r="AG37" s="37"/>
      <c r="AH37" s="46">
        <v>2115000</v>
      </c>
      <c r="AI37" s="37"/>
      <c r="AJ37" s="46">
        <v>2115000</v>
      </c>
    </row>
    <row r="38" spans="1:36" ht="20.25" customHeight="1">
      <c r="A38" s="39">
        <v>182</v>
      </c>
      <c r="B38" s="39" t="s">
        <v>71</v>
      </c>
      <c r="C38" s="55" t="s">
        <v>72</v>
      </c>
      <c r="D38" s="41"/>
      <c r="E38" s="53"/>
      <c r="F38" s="34"/>
      <c r="G38" s="44"/>
      <c r="H38" s="34"/>
      <c r="I38" s="44"/>
      <c r="J38" s="48"/>
      <c r="K38" s="52"/>
      <c r="L38" s="34"/>
      <c r="M38" s="44">
        <f>M39</f>
        <v>1160000</v>
      </c>
      <c r="N38" s="44"/>
      <c r="O38" s="44">
        <f>O39</f>
        <v>1160000</v>
      </c>
      <c r="P38" s="44"/>
      <c r="Q38" s="44">
        <f>Q39</f>
        <v>1240000</v>
      </c>
      <c r="R38" s="35">
        <f>R39</f>
        <v>1170000</v>
      </c>
      <c r="S38" s="35">
        <f>S39</f>
        <v>0</v>
      </c>
      <c r="T38" s="35"/>
      <c r="U38" s="35">
        <f t="shared" si="12"/>
        <v>1240000</v>
      </c>
      <c r="V38" s="35"/>
      <c r="W38" s="35">
        <f t="shared" si="13"/>
        <v>1240000</v>
      </c>
      <c r="X38" s="35"/>
      <c r="Y38" s="35">
        <f t="shared" si="14"/>
        <v>1240000</v>
      </c>
      <c r="Z38" s="35"/>
      <c r="AA38" s="35">
        <f t="shared" si="15"/>
        <v>1240000</v>
      </c>
      <c r="AB38" s="35"/>
      <c r="AC38" s="35">
        <f t="shared" si="16"/>
        <v>1240000</v>
      </c>
      <c r="AD38" s="45">
        <f>AD39</f>
        <v>1230000</v>
      </c>
      <c r="AE38" s="37"/>
      <c r="AF38" s="46">
        <f>AF39</f>
        <v>1230000</v>
      </c>
      <c r="AG38" s="37"/>
      <c r="AH38" s="46">
        <f>AH39</f>
        <v>1230000</v>
      </c>
      <c r="AI38" s="37"/>
      <c r="AJ38" s="46">
        <f>AJ39</f>
        <v>1230000</v>
      </c>
    </row>
    <row r="39" spans="1:36" ht="51">
      <c r="A39" s="39">
        <v>182</v>
      </c>
      <c r="B39" s="39" t="s">
        <v>73</v>
      </c>
      <c r="C39" s="55" t="s">
        <v>74</v>
      </c>
      <c r="D39" s="41"/>
      <c r="E39" s="53"/>
      <c r="F39" s="34"/>
      <c r="G39" s="44"/>
      <c r="H39" s="34"/>
      <c r="I39" s="44"/>
      <c r="J39" s="48"/>
      <c r="K39" s="52"/>
      <c r="L39" s="34"/>
      <c r="M39" s="44">
        <v>1160000</v>
      </c>
      <c r="N39" s="44"/>
      <c r="O39" s="44">
        <v>1160000</v>
      </c>
      <c r="P39" s="44"/>
      <c r="Q39" s="44">
        <v>1240000</v>
      </c>
      <c r="R39" s="44">
        <v>1170000</v>
      </c>
      <c r="S39" s="35"/>
      <c r="T39" s="35"/>
      <c r="U39" s="35">
        <f t="shared" si="12"/>
        <v>1240000</v>
      </c>
      <c r="V39" s="35"/>
      <c r="W39" s="35">
        <f t="shared" si="13"/>
        <v>1240000</v>
      </c>
      <c r="X39" s="35"/>
      <c r="Y39" s="35">
        <f t="shared" si="14"/>
        <v>1240000</v>
      </c>
      <c r="Z39" s="35"/>
      <c r="AA39" s="35">
        <f t="shared" si="15"/>
        <v>1240000</v>
      </c>
      <c r="AB39" s="35"/>
      <c r="AC39" s="35">
        <f t="shared" si="16"/>
        <v>1240000</v>
      </c>
      <c r="AD39" s="45">
        <v>1230000</v>
      </c>
      <c r="AE39" s="37"/>
      <c r="AF39" s="46">
        <v>1230000</v>
      </c>
      <c r="AG39" s="37"/>
      <c r="AH39" s="46">
        <v>1230000</v>
      </c>
      <c r="AI39" s="37"/>
      <c r="AJ39" s="46">
        <v>1230000</v>
      </c>
    </row>
    <row r="40" spans="1:36" ht="24.75" customHeight="1">
      <c r="A40" s="15">
        <v>182</v>
      </c>
      <c r="B40" s="15" t="s">
        <v>75</v>
      </c>
      <c r="C40" s="30" t="s">
        <v>76</v>
      </c>
      <c r="D40" s="31">
        <f t="shared" ref="D40:K41" si="19">D41</f>
        <v>800000</v>
      </c>
      <c r="E40" s="31">
        <f t="shared" si="19"/>
        <v>0</v>
      </c>
      <c r="F40" s="31">
        <f t="shared" si="19"/>
        <v>0</v>
      </c>
      <c r="G40" s="31">
        <f t="shared" si="19"/>
        <v>800000</v>
      </c>
      <c r="H40" s="31">
        <f t="shared" si="19"/>
        <v>0</v>
      </c>
      <c r="I40" s="31">
        <f t="shared" si="19"/>
        <v>0</v>
      </c>
      <c r="J40" s="32">
        <f t="shared" si="19"/>
        <v>0</v>
      </c>
      <c r="K40" s="33">
        <f t="shared" si="19"/>
        <v>800000</v>
      </c>
      <c r="L40" s="34"/>
      <c r="M40" s="35">
        <f>M41+M43</f>
        <v>1050000</v>
      </c>
      <c r="N40" s="35"/>
      <c r="O40" s="35">
        <f>O41+O43</f>
        <v>1050000</v>
      </c>
      <c r="P40" s="35"/>
      <c r="Q40" s="35">
        <f>Q41+Q43</f>
        <v>900000</v>
      </c>
      <c r="R40" s="35">
        <f>R41+R43</f>
        <v>1050000</v>
      </c>
      <c r="S40" s="35">
        <f>S41+S43</f>
        <v>0</v>
      </c>
      <c r="T40" s="35"/>
      <c r="U40" s="35">
        <f t="shared" si="12"/>
        <v>900000</v>
      </c>
      <c r="V40" s="35"/>
      <c r="W40" s="35">
        <f t="shared" si="13"/>
        <v>900000</v>
      </c>
      <c r="X40" s="35"/>
      <c r="Y40" s="35">
        <f t="shared" si="14"/>
        <v>900000</v>
      </c>
      <c r="Z40" s="35"/>
      <c r="AA40" s="35">
        <f t="shared" si="15"/>
        <v>900000</v>
      </c>
      <c r="AB40" s="35"/>
      <c r="AC40" s="35">
        <f t="shared" si="16"/>
        <v>900000</v>
      </c>
      <c r="AD40" s="36">
        <f>AD41+AD43</f>
        <v>900000</v>
      </c>
      <c r="AE40" s="37"/>
      <c r="AF40" s="38">
        <f>AF41+AF43</f>
        <v>900000</v>
      </c>
      <c r="AG40" s="37"/>
      <c r="AH40" s="38">
        <f>AH41+AH43</f>
        <v>900000</v>
      </c>
      <c r="AI40" s="37"/>
      <c r="AJ40" s="38">
        <f>AJ41+AJ43</f>
        <v>900000</v>
      </c>
    </row>
    <row r="41" spans="1:36" ht="39" customHeight="1">
      <c r="A41" s="15">
        <v>182</v>
      </c>
      <c r="B41" s="39" t="s">
        <v>77</v>
      </c>
      <c r="C41" s="55" t="s">
        <v>78</v>
      </c>
      <c r="D41" s="41">
        <f t="shared" si="19"/>
        <v>800000</v>
      </c>
      <c r="E41" s="41">
        <f t="shared" si="19"/>
        <v>0</v>
      </c>
      <c r="F41" s="41">
        <f t="shared" si="19"/>
        <v>0</v>
      </c>
      <c r="G41" s="41">
        <f t="shared" si="19"/>
        <v>800000</v>
      </c>
      <c r="H41" s="41">
        <f t="shared" si="19"/>
        <v>0</v>
      </c>
      <c r="I41" s="41">
        <f t="shared" si="19"/>
        <v>0</v>
      </c>
      <c r="J41" s="42">
        <f t="shared" si="19"/>
        <v>0</v>
      </c>
      <c r="K41" s="43">
        <f t="shared" si="19"/>
        <v>800000</v>
      </c>
      <c r="L41" s="34"/>
      <c r="M41" s="44">
        <f>M42</f>
        <v>980000</v>
      </c>
      <c r="N41" s="44"/>
      <c r="O41" s="44">
        <f>O42</f>
        <v>980000</v>
      </c>
      <c r="P41" s="44"/>
      <c r="Q41" s="44">
        <f>Q42</f>
        <v>900000</v>
      </c>
      <c r="R41" s="35">
        <f>R42</f>
        <v>980000</v>
      </c>
      <c r="S41" s="35">
        <f>S42</f>
        <v>0</v>
      </c>
      <c r="T41" s="35"/>
      <c r="U41" s="35">
        <f t="shared" si="12"/>
        <v>900000</v>
      </c>
      <c r="V41" s="35"/>
      <c r="W41" s="35">
        <f t="shared" si="13"/>
        <v>900000</v>
      </c>
      <c r="X41" s="35"/>
      <c r="Y41" s="35">
        <f t="shared" si="14"/>
        <v>900000</v>
      </c>
      <c r="Z41" s="35"/>
      <c r="AA41" s="35">
        <f t="shared" si="15"/>
        <v>900000</v>
      </c>
      <c r="AB41" s="35"/>
      <c r="AC41" s="35">
        <f t="shared" si="16"/>
        <v>900000</v>
      </c>
      <c r="AD41" s="45">
        <f>AD42</f>
        <v>900000</v>
      </c>
      <c r="AE41" s="37"/>
      <c r="AF41" s="46">
        <f>AF42</f>
        <v>900000</v>
      </c>
      <c r="AG41" s="37"/>
      <c r="AH41" s="46">
        <f>AH42</f>
        <v>900000</v>
      </c>
      <c r="AI41" s="37"/>
      <c r="AJ41" s="46">
        <f>AJ42</f>
        <v>900000</v>
      </c>
    </row>
    <row r="42" spans="1:36" ht="57" customHeight="1">
      <c r="A42" s="39">
        <v>182</v>
      </c>
      <c r="B42" s="57" t="s">
        <v>79</v>
      </c>
      <c r="C42" s="55" t="s">
        <v>80</v>
      </c>
      <c r="D42" s="41">
        <v>800000</v>
      </c>
      <c r="E42" s="47"/>
      <c r="F42" s="34"/>
      <c r="G42" s="44">
        <f t="shared" ref="G42:G50" si="20">D42+F42</f>
        <v>800000</v>
      </c>
      <c r="H42" s="34"/>
      <c r="I42" s="44"/>
      <c r="J42" s="48"/>
      <c r="K42" s="49">
        <f>D42+J42</f>
        <v>800000</v>
      </c>
      <c r="L42" s="34"/>
      <c r="M42" s="44">
        <v>980000</v>
      </c>
      <c r="N42" s="44"/>
      <c r="O42" s="44">
        <v>980000</v>
      </c>
      <c r="P42" s="44"/>
      <c r="Q42" s="44">
        <v>900000</v>
      </c>
      <c r="R42" s="44">
        <v>980000</v>
      </c>
      <c r="S42" s="35"/>
      <c r="T42" s="35"/>
      <c r="U42" s="35">
        <f t="shared" si="12"/>
        <v>900000</v>
      </c>
      <c r="V42" s="35"/>
      <c r="W42" s="35">
        <f t="shared" si="13"/>
        <v>900000</v>
      </c>
      <c r="X42" s="35"/>
      <c r="Y42" s="35">
        <f t="shared" si="14"/>
        <v>900000</v>
      </c>
      <c r="Z42" s="35"/>
      <c r="AA42" s="35">
        <f t="shared" si="15"/>
        <v>900000</v>
      </c>
      <c r="AB42" s="35"/>
      <c r="AC42" s="35">
        <f t="shared" si="16"/>
        <v>900000</v>
      </c>
      <c r="AD42" s="45">
        <v>900000</v>
      </c>
      <c r="AE42" s="37"/>
      <c r="AF42" s="46">
        <v>900000</v>
      </c>
      <c r="AG42" s="37"/>
      <c r="AH42" s="46">
        <v>900000</v>
      </c>
      <c r="AI42" s="37"/>
      <c r="AJ42" s="46">
        <v>900000</v>
      </c>
    </row>
    <row r="43" spans="1:36" ht="76.5" hidden="1">
      <c r="A43" s="39">
        <v>715</v>
      </c>
      <c r="B43" s="39" t="s">
        <v>81</v>
      </c>
      <c r="C43" s="55" t="s">
        <v>82</v>
      </c>
      <c r="D43" s="41"/>
      <c r="E43" s="47"/>
      <c r="F43" s="34"/>
      <c r="G43" s="44">
        <f t="shared" si="20"/>
        <v>0</v>
      </c>
      <c r="H43" s="34"/>
      <c r="I43" s="44"/>
      <c r="J43" s="56"/>
      <c r="K43" s="49"/>
      <c r="L43" s="34"/>
      <c r="M43" s="44">
        <v>70000</v>
      </c>
      <c r="N43" s="44"/>
      <c r="O43" s="44">
        <v>70000</v>
      </c>
      <c r="P43" s="44"/>
      <c r="Q43" s="44">
        <v>0</v>
      </c>
      <c r="R43" s="44">
        <v>70000</v>
      </c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45">
        <v>0</v>
      </c>
      <c r="AE43" s="37"/>
      <c r="AF43" s="46">
        <v>0</v>
      </c>
      <c r="AG43" s="37"/>
      <c r="AH43" s="46">
        <v>0</v>
      </c>
      <c r="AI43" s="37"/>
      <c r="AJ43" s="46">
        <v>0</v>
      </c>
    </row>
    <row r="44" spans="1:36" ht="0.75" customHeight="1">
      <c r="A44" s="15">
        <v>182</v>
      </c>
      <c r="B44" s="15" t="s">
        <v>83</v>
      </c>
      <c r="C44" s="30" t="s">
        <v>84</v>
      </c>
      <c r="D44" s="31"/>
      <c r="E44" s="47"/>
      <c r="F44" s="34"/>
      <c r="G44" s="44">
        <f t="shared" si="20"/>
        <v>0</v>
      </c>
      <c r="H44" s="34"/>
      <c r="I44" s="44"/>
      <c r="J44" s="56"/>
      <c r="K44" s="49"/>
      <c r="L44" s="34"/>
      <c r="M44" s="44">
        <f t="shared" ref="M44:M50" si="21">I44+J44</f>
        <v>0</v>
      </c>
      <c r="N44" s="44"/>
      <c r="O44" s="44">
        <f t="shared" ref="O44:O50" si="22">K44+L44</f>
        <v>0</v>
      </c>
      <c r="P44" s="44"/>
      <c r="Q44" s="35">
        <f>O44+P44</f>
        <v>0</v>
      </c>
      <c r="R44" s="44">
        <f>J44+K44</f>
        <v>0</v>
      </c>
      <c r="S44" s="35"/>
      <c r="T44" s="35"/>
      <c r="U44" s="35">
        <f>Q44+T44</f>
        <v>0</v>
      </c>
      <c r="V44" s="35"/>
      <c r="W44" s="35">
        <f>U44+V44</f>
        <v>0</v>
      </c>
      <c r="X44" s="35"/>
      <c r="Y44" s="35">
        <f>W44+X44</f>
        <v>0</v>
      </c>
      <c r="Z44" s="35"/>
      <c r="AA44" s="35">
        <f>Y44+Z44</f>
        <v>0</v>
      </c>
      <c r="AB44" s="35"/>
      <c r="AC44" s="35">
        <f>AA44+AB44</f>
        <v>0</v>
      </c>
      <c r="AD44" s="45">
        <f>L44+M44</f>
        <v>0</v>
      </c>
      <c r="AE44" s="37"/>
      <c r="AF44" s="46">
        <f>N44+O44</f>
        <v>0</v>
      </c>
      <c r="AG44" s="37"/>
      <c r="AH44" s="46">
        <f>P44+Q44</f>
        <v>0</v>
      </c>
      <c r="AI44" s="37"/>
      <c r="AJ44" s="46">
        <f>R44+S44</f>
        <v>0</v>
      </c>
    </row>
    <row r="45" spans="1:36" ht="1.5" hidden="1" customHeight="1">
      <c r="A45" s="39">
        <v>182</v>
      </c>
      <c r="B45" s="39" t="s">
        <v>85</v>
      </c>
      <c r="C45" s="55" t="s">
        <v>86</v>
      </c>
      <c r="D45" s="62"/>
      <c r="E45" s="47"/>
      <c r="F45" s="34"/>
      <c r="G45" s="44">
        <f t="shared" si="20"/>
        <v>0</v>
      </c>
      <c r="H45" s="34"/>
      <c r="I45" s="44"/>
      <c r="J45" s="56"/>
      <c r="K45" s="49"/>
      <c r="L45" s="34"/>
      <c r="M45" s="44">
        <f t="shared" si="21"/>
        <v>0</v>
      </c>
      <c r="N45" s="44"/>
      <c r="O45" s="44">
        <f t="shared" si="22"/>
        <v>0</v>
      </c>
      <c r="P45" s="44"/>
      <c r="Q45" s="44"/>
      <c r="R45" s="37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50"/>
      <c r="AE45" s="37"/>
      <c r="AF45" s="51"/>
      <c r="AG45" s="37"/>
      <c r="AH45" s="51"/>
      <c r="AI45" s="37"/>
      <c r="AJ45" s="51"/>
    </row>
    <row r="46" spans="1:36" ht="26.25" hidden="1" customHeight="1">
      <c r="A46" s="39">
        <v>182</v>
      </c>
      <c r="B46" s="39" t="s">
        <v>87</v>
      </c>
      <c r="C46" s="55" t="s">
        <v>88</v>
      </c>
      <c r="D46" s="62"/>
      <c r="E46" s="47"/>
      <c r="F46" s="34"/>
      <c r="G46" s="44">
        <f t="shared" si="20"/>
        <v>0</v>
      </c>
      <c r="H46" s="34"/>
      <c r="I46" s="44"/>
      <c r="J46" s="56"/>
      <c r="K46" s="49"/>
      <c r="L46" s="34"/>
      <c r="M46" s="44">
        <f t="shared" si="21"/>
        <v>0</v>
      </c>
      <c r="N46" s="44"/>
      <c r="O46" s="44">
        <f t="shared" si="22"/>
        <v>0</v>
      </c>
      <c r="P46" s="44"/>
      <c r="Q46" s="44"/>
      <c r="R46" s="37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50"/>
      <c r="AE46" s="37"/>
      <c r="AF46" s="51"/>
      <c r="AG46" s="37"/>
      <c r="AH46" s="51"/>
      <c r="AI46" s="37"/>
      <c r="AJ46" s="51"/>
    </row>
    <row r="47" spans="1:36" ht="29.25" hidden="1" customHeight="1">
      <c r="A47" s="39">
        <v>182</v>
      </c>
      <c r="B47" s="39" t="s">
        <v>89</v>
      </c>
      <c r="C47" s="55" t="s">
        <v>90</v>
      </c>
      <c r="D47" s="62"/>
      <c r="E47" s="47"/>
      <c r="F47" s="34"/>
      <c r="G47" s="44">
        <f t="shared" si="20"/>
        <v>0</v>
      </c>
      <c r="H47" s="34"/>
      <c r="I47" s="44"/>
      <c r="J47" s="56"/>
      <c r="K47" s="49"/>
      <c r="L47" s="34"/>
      <c r="M47" s="44">
        <f t="shared" si="21"/>
        <v>0</v>
      </c>
      <c r="N47" s="44"/>
      <c r="O47" s="44">
        <f t="shared" si="22"/>
        <v>0</v>
      </c>
      <c r="P47" s="44"/>
      <c r="Q47" s="44"/>
      <c r="R47" s="37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50"/>
      <c r="AE47" s="37"/>
      <c r="AF47" s="51"/>
      <c r="AG47" s="37"/>
      <c r="AH47" s="51"/>
      <c r="AI47" s="37"/>
      <c r="AJ47" s="51"/>
    </row>
    <row r="48" spans="1:36" ht="13.5" hidden="1" customHeight="1">
      <c r="A48" s="39">
        <v>182</v>
      </c>
      <c r="B48" s="39" t="s">
        <v>91</v>
      </c>
      <c r="C48" s="55" t="s">
        <v>92</v>
      </c>
      <c r="D48" s="41"/>
      <c r="E48" s="47"/>
      <c r="F48" s="34"/>
      <c r="G48" s="44">
        <f t="shared" si="20"/>
        <v>0</v>
      </c>
      <c r="H48" s="34"/>
      <c r="I48" s="44"/>
      <c r="J48" s="56"/>
      <c r="K48" s="49"/>
      <c r="L48" s="34"/>
      <c r="M48" s="44">
        <f t="shared" si="21"/>
        <v>0</v>
      </c>
      <c r="N48" s="44"/>
      <c r="O48" s="44">
        <f t="shared" si="22"/>
        <v>0</v>
      </c>
      <c r="P48" s="44"/>
      <c r="Q48" s="44"/>
      <c r="R48" s="37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50"/>
      <c r="AE48" s="37"/>
      <c r="AF48" s="51"/>
      <c r="AG48" s="37"/>
      <c r="AH48" s="51"/>
      <c r="AI48" s="37"/>
      <c r="AJ48" s="51"/>
    </row>
    <row r="49" spans="1:36" ht="26.25" hidden="1" customHeight="1">
      <c r="A49" s="39">
        <v>182</v>
      </c>
      <c r="B49" s="39" t="s">
        <v>93</v>
      </c>
      <c r="C49" s="55" t="s">
        <v>94</v>
      </c>
      <c r="D49" s="41"/>
      <c r="E49" s="47"/>
      <c r="F49" s="34"/>
      <c r="G49" s="44">
        <f t="shared" si="20"/>
        <v>0</v>
      </c>
      <c r="H49" s="34"/>
      <c r="I49" s="44"/>
      <c r="J49" s="56"/>
      <c r="K49" s="49"/>
      <c r="L49" s="34"/>
      <c r="M49" s="44">
        <f t="shared" si="21"/>
        <v>0</v>
      </c>
      <c r="N49" s="44"/>
      <c r="O49" s="44">
        <f t="shared" si="22"/>
        <v>0</v>
      </c>
      <c r="P49" s="44"/>
      <c r="Q49" s="44"/>
      <c r="R49" s="37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50"/>
      <c r="AE49" s="37"/>
      <c r="AF49" s="51"/>
      <c r="AG49" s="37"/>
      <c r="AH49" s="51"/>
      <c r="AI49" s="37"/>
      <c r="AJ49" s="51"/>
    </row>
    <row r="50" spans="1:36" ht="27" hidden="1" customHeight="1">
      <c r="A50" s="39"/>
      <c r="B50" s="39" t="s">
        <v>95</v>
      </c>
      <c r="C50" s="55" t="s">
        <v>96</v>
      </c>
      <c r="D50" s="41"/>
      <c r="E50" s="47"/>
      <c r="F50" s="34"/>
      <c r="G50" s="44">
        <f t="shared" si="20"/>
        <v>0</v>
      </c>
      <c r="H50" s="34"/>
      <c r="I50" s="44"/>
      <c r="J50" s="56"/>
      <c r="K50" s="49"/>
      <c r="L50" s="34"/>
      <c r="M50" s="44">
        <f t="shared" si="21"/>
        <v>0</v>
      </c>
      <c r="N50" s="44"/>
      <c r="O50" s="44">
        <f t="shared" si="22"/>
        <v>0</v>
      </c>
      <c r="P50" s="44"/>
      <c r="Q50" s="44"/>
      <c r="R50" s="37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50"/>
      <c r="AE50" s="37"/>
      <c r="AF50" s="51"/>
      <c r="AG50" s="37"/>
      <c r="AH50" s="51"/>
      <c r="AI50" s="37"/>
      <c r="AJ50" s="51"/>
    </row>
    <row r="51" spans="1:36" ht="51.75" customHeight="1">
      <c r="A51" s="15">
        <v>715</v>
      </c>
      <c r="B51" s="15" t="s">
        <v>97</v>
      </c>
      <c r="C51" s="30" t="s">
        <v>98</v>
      </c>
      <c r="D51" s="31">
        <f t="shared" ref="D51:K51" si="23">D52+D54+D63</f>
        <v>1665600</v>
      </c>
      <c r="E51" s="31">
        <f t="shared" si="23"/>
        <v>53600</v>
      </c>
      <c r="F51" s="31">
        <f t="shared" si="23"/>
        <v>0</v>
      </c>
      <c r="G51" s="31">
        <f t="shared" si="23"/>
        <v>1610300</v>
      </c>
      <c r="H51" s="31">
        <f t="shared" si="23"/>
        <v>0</v>
      </c>
      <c r="I51" s="31">
        <f t="shared" si="23"/>
        <v>0</v>
      </c>
      <c r="J51" s="32">
        <f t="shared" si="23"/>
        <v>0</v>
      </c>
      <c r="K51" s="33">
        <f t="shared" si="23"/>
        <v>1665600</v>
      </c>
      <c r="L51" s="34"/>
      <c r="M51" s="35">
        <f>M54+M61+M64</f>
        <v>2678100</v>
      </c>
      <c r="N51" s="35"/>
      <c r="O51" s="35">
        <f>O54+O61+O64</f>
        <v>2678100</v>
      </c>
      <c r="P51" s="35"/>
      <c r="Q51" s="35">
        <f>Q54+Q61+Q64</f>
        <v>1561900</v>
      </c>
      <c r="R51" s="35">
        <f>R54+R61+R64</f>
        <v>2696100</v>
      </c>
      <c r="S51" s="35">
        <f>S54+S61+S64</f>
        <v>0</v>
      </c>
      <c r="T51" s="35"/>
      <c r="U51" s="35">
        <f>Q51+T51</f>
        <v>1561900</v>
      </c>
      <c r="V51" s="35"/>
      <c r="W51" s="35">
        <f>U51+V51</f>
        <v>1561900</v>
      </c>
      <c r="X51" s="35"/>
      <c r="Y51" s="35">
        <f>W51+X51</f>
        <v>1561900</v>
      </c>
      <c r="Z51" s="35"/>
      <c r="AA51" s="35">
        <f>Y51+Z51</f>
        <v>1561900</v>
      </c>
      <c r="AB51" s="35"/>
      <c r="AC51" s="35">
        <f>AA51+AB51</f>
        <v>1561900</v>
      </c>
      <c r="AD51" s="36">
        <f>AD54+AD61+AD64</f>
        <v>1560700</v>
      </c>
      <c r="AE51" s="37"/>
      <c r="AF51" s="38">
        <f>AF54+AF61+AF64</f>
        <v>1560700</v>
      </c>
      <c r="AG51" s="37"/>
      <c r="AH51" s="38">
        <f>AH54+AH61+AH64</f>
        <v>1560700</v>
      </c>
      <c r="AI51" s="37"/>
      <c r="AJ51" s="38">
        <f>AJ54+AJ61+AJ64</f>
        <v>1560700</v>
      </c>
    </row>
    <row r="52" spans="1:36" ht="25.5" hidden="1">
      <c r="A52" s="39">
        <v>700</v>
      </c>
      <c r="B52" s="39" t="s">
        <v>99</v>
      </c>
      <c r="C52" s="55" t="s">
        <v>100</v>
      </c>
      <c r="D52" s="41"/>
      <c r="E52" s="47"/>
      <c r="F52" s="34"/>
      <c r="G52" s="44">
        <f>D52+F52</f>
        <v>0</v>
      </c>
      <c r="H52" s="34"/>
      <c r="I52" s="44"/>
      <c r="J52" s="48"/>
      <c r="K52" s="49"/>
      <c r="L52" s="34"/>
      <c r="M52" s="44">
        <f>I52+J52</f>
        <v>0</v>
      </c>
      <c r="N52" s="44"/>
      <c r="O52" s="44">
        <f>K52+L52</f>
        <v>0</v>
      </c>
      <c r="P52" s="44"/>
      <c r="Q52" s="44"/>
      <c r="R52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/>
      <c r="AE52" s="37"/>
      <c r="AF52"/>
      <c r="AG52" s="37"/>
      <c r="AH52"/>
      <c r="AI52" s="37"/>
      <c r="AJ52"/>
    </row>
    <row r="53" spans="1:36" ht="38.25" hidden="1">
      <c r="A53" s="39">
        <v>700</v>
      </c>
      <c r="B53" s="39" t="s">
        <v>101</v>
      </c>
      <c r="C53" s="55" t="s">
        <v>102</v>
      </c>
      <c r="D53" s="41"/>
      <c r="E53" s="47"/>
      <c r="F53" s="34"/>
      <c r="G53" s="44">
        <f>D53+F53</f>
        <v>0</v>
      </c>
      <c r="H53" s="34"/>
      <c r="I53" s="44"/>
      <c r="J53" s="48"/>
      <c r="K53" s="49"/>
      <c r="L53" s="34"/>
      <c r="M53" s="44">
        <f>I53+J53</f>
        <v>0</v>
      </c>
      <c r="N53" s="44"/>
      <c r="O53" s="44">
        <f>K53+L53</f>
        <v>0</v>
      </c>
      <c r="P53" s="44"/>
      <c r="Q53" s="44"/>
      <c r="R53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/>
      <c r="AE53" s="37"/>
      <c r="AF53"/>
      <c r="AG53" s="37"/>
      <c r="AH53"/>
      <c r="AI53" s="37"/>
      <c r="AJ53"/>
    </row>
    <row r="54" spans="1:36" ht="76.5" customHeight="1">
      <c r="A54" s="39">
        <v>715</v>
      </c>
      <c r="B54" s="39" t="s">
        <v>103</v>
      </c>
      <c r="C54" s="55" t="s">
        <v>104</v>
      </c>
      <c r="D54" s="41">
        <f t="shared" ref="D54:K54" si="24">D55+D57+D59</f>
        <v>1615600</v>
      </c>
      <c r="E54" s="41">
        <f t="shared" si="24"/>
        <v>35000</v>
      </c>
      <c r="F54" s="41">
        <f t="shared" si="24"/>
        <v>0</v>
      </c>
      <c r="G54" s="41">
        <f t="shared" si="24"/>
        <v>1560300</v>
      </c>
      <c r="H54" s="41">
        <f t="shared" si="24"/>
        <v>0</v>
      </c>
      <c r="I54" s="41">
        <f t="shared" si="24"/>
        <v>0</v>
      </c>
      <c r="J54" s="42">
        <f t="shared" si="24"/>
        <v>0</v>
      </c>
      <c r="K54" s="43">
        <f t="shared" si="24"/>
        <v>1615600</v>
      </c>
      <c r="L54" s="34"/>
      <c r="M54" s="44">
        <f>M55+M57+M59</f>
        <v>1608100</v>
      </c>
      <c r="N54" s="44"/>
      <c r="O54" s="44">
        <f>O55+O57+O59</f>
        <v>1608100</v>
      </c>
      <c r="P54" s="44"/>
      <c r="Q54" s="44">
        <f>Q55+Q57+Q59</f>
        <v>1536700</v>
      </c>
      <c r="R54" s="44">
        <f>R55+R57+R59</f>
        <v>1608100</v>
      </c>
      <c r="S54" s="44">
        <f>S55+S57+S59</f>
        <v>0</v>
      </c>
      <c r="T54" s="44"/>
      <c r="U54" s="35">
        <f t="shared" ref="U54:U67" si="25">Q54+T54</f>
        <v>1536700</v>
      </c>
      <c r="V54" s="44"/>
      <c r="W54" s="35">
        <f t="shared" ref="W54:W67" si="26">U54+V54</f>
        <v>1536700</v>
      </c>
      <c r="X54" s="44"/>
      <c r="Y54" s="35">
        <f t="shared" ref="Y54:Y67" si="27">W54+X54</f>
        <v>1536700</v>
      </c>
      <c r="Z54" s="35"/>
      <c r="AA54" s="35">
        <f t="shared" ref="AA54:AA67" si="28">Y54+Z54</f>
        <v>1536700</v>
      </c>
      <c r="AB54" s="35"/>
      <c r="AC54" s="35">
        <f t="shared" ref="AC54:AC67" si="29">AA54+AB54</f>
        <v>1536700</v>
      </c>
      <c r="AD54" s="45">
        <f>AD55+AD57+AD59</f>
        <v>1530700</v>
      </c>
      <c r="AE54" s="37"/>
      <c r="AF54" s="46">
        <f>AF55+AF57+AF59</f>
        <v>1530700</v>
      </c>
      <c r="AG54" s="37"/>
      <c r="AH54" s="46">
        <f>AH55+AH57+AH59</f>
        <v>1530700</v>
      </c>
      <c r="AI54" s="37"/>
      <c r="AJ54" s="46">
        <f>AJ55+AJ57+AJ59</f>
        <v>1530700</v>
      </c>
    </row>
    <row r="55" spans="1:36" ht="61.5" customHeight="1">
      <c r="A55" s="39">
        <v>715</v>
      </c>
      <c r="B55" s="39" t="s">
        <v>105</v>
      </c>
      <c r="C55" s="55" t="s">
        <v>106</v>
      </c>
      <c r="D55" s="41">
        <f t="shared" ref="D55:K55" si="30">D56</f>
        <v>1250000</v>
      </c>
      <c r="E55" s="41">
        <f t="shared" si="30"/>
        <v>-50000</v>
      </c>
      <c r="F55" s="41">
        <f t="shared" si="30"/>
        <v>0</v>
      </c>
      <c r="G55" s="41">
        <f t="shared" si="30"/>
        <v>1250000</v>
      </c>
      <c r="H55" s="41">
        <f t="shared" si="30"/>
        <v>0</v>
      </c>
      <c r="I55" s="41">
        <f t="shared" si="30"/>
        <v>0</v>
      </c>
      <c r="J55" s="42">
        <f t="shared" si="30"/>
        <v>0</v>
      </c>
      <c r="K55" s="43">
        <f t="shared" si="30"/>
        <v>1250000</v>
      </c>
      <c r="L55" s="34"/>
      <c r="M55" s="44">
        <f>M56</f>
        <v>1029000</v>
      </c>
      <c r="N55" s="44"/>
      <c r="O55" s="44">
        <f>O56</f>
        <v>1029000</v>
      </c>
      <c r="P55" s="44"/>
      <c r="Q55" s="44">
        <f>Q56</f>
        <v>1029000</v>
      </c>
      <c r="R55" s="35">
        <f>R56</f>
        <v>1029000</v>
      </c>
      <c r="S55" s="35">
        <f>S56</f>
        <v>0</v>
      </c>
      <c r="T55" s="35"/>
      <c r="U55" s="35">
        <f t="shared" si="25"/>
        <v>1029000</v>
      </c>
      <c r="V55" s="35"/>
      <c r="W55" s="35">
        <f t="shared" si="26"/>
        <v>1029000</v>
      </c>
      <c r="X55" s="35"/>
      <c r="Y55" s="35">
        <f t="shared" si="27"/>
        <v>1029000</v>
      </c>
      <c r="Z55" s="35"/>
      <c r="AA55" s="35">
        <f t="shared" si="28"/>
        <v>1029000</v>
      </c>
      <c r="AB55" s="35"/>
      <c r="AC55" s="35">
        <f t="shared" si="29"/>
        <v>1029000</v>
      </c>
      <c r="AD55" s="45">
        <f>AD56</f>
        <v>1023000</v>
      </c>
      <c r="AE55" s="37"/>
      <c r="AF55" s="46">
        <f>AF56</f>
        <v>1023000</v>
      </c>
      <c r="AG55" s="37"/>
      <c r="AH55" s="46">
        <f>AH56</f>
        <v>1023000</v>
      </c>
      <c r="AI55" s="37"/>
      <c r="AJ55" s="46">
        <f>AJ56</f>
        <v>1023000</v>
      </c>
    </row>
    <row r="56" spans="1:36" ht="89.25">
      <c r="A56" s="39">
        <v>715</v>
      </c>
      <c r="B56" s="39" t="s">
        <v>107</v>
      </c>
      <c r="C56" s="55" t="s">
        <v>108</v>
      </c>
      <c r="D56" s="41">
        <v>1250000</v>
      </c>
      <c r="E56" s="53">
        <v>-50000</v>
      </c>
      <c r="F56" s="34"/>
      <c r="G56" s="44">
        <f>D56+F56</f>
        <v>1250000</v>
      </c>
      <c r="H56" s="34"/>
      <c r="I56" s="44"/>
      <c r="J56" s="48"/>
      <c r="K56" s="52">
        <f>D56+J56</f>
        <v>1250000</v>
      </c>
      <c r="L56" s="34"/>
      <c r="M56" s="44">
        <v>1029000</v>
      </c>
      <c r="N56" s="44"/>
      <c r="O56" s="44">
        <v>1029000</v>
      </c>
      <c r="P56" s="44"/>
      <c r="Q56" s="44">
        <v>1029000</v>
      </c>
      <c r="R56" s="44">
        <v>1029000</v>
      </c>
      <c r="S56" s="35"/>
      <c r="T56" s="35"/>
      <c r="U56" s="35">
        <f t="shared" si="25"/>
        <v>1029000</v>
      </c>
      <c r="V56" s="35"/>
      <c r="W56" s="35">
        <f t="shared" si="26"/>
        <v>1029000</v>
      </c>
      <c r="X56" s="35"/>
      <c r="Y56" s="35">
        <f t="shared" si="27"/>
        <v>1029000</v>
      </c>
      <c r="Z56" s="35"/>
      <c r="AA56" s="35">
        <f t="shared" si="28"/>
        <v>1029000</v>
      </c>
      <c r="AB56" s="35"/>
      <c r="AC56" s="35">
        <f t="shared" si="29"/>
        <v>1029000</v>
      </c>
      <c r="AD56" s="45">
        <v>1023000</v>
      </c>
      <c r="AE56" s="37"/>
      <c r="AF56" s="46">
        <v>1023000</v>
      </c>
      <c r="AG56" s="37"/>
      <c r="AH56" s="46">
        <v>1023000</v>
      </c>
      <c r="AI56" s="37"/>
      <c r="AJ56" s="46">
        <v>1023000</v>
      </c>
    </row>
    <row r="57" spans="1:36" ht="74.25" customHeight="1">
      <c r="A57" s="39">
        <v>715</v>
      </c>
      <c r="B57" s="39" t="s">
        <v>109</v>
      </c>
      <c r="C57" s="55" t="s">
        <v>110</v>
      </c>
      <c r="D57" s="41">
        <f t="shared" ref="D57:K57" si="31">D58</f>
        <v>310300</v>
      </c>
      <c r="E57" s="41">
        <f t="shared" si="31"/>
        <v>85000</v>
      </c>
      <c r="F57" s="41">
        <f t="shared" si="31"/>
        <v>0</v>
      </c>
      <c r="G57" s="41">
        <f t="shared" si="31"/>
        <v>310300</v>
      </c>
      <c r="H57" s="41">
        <f t="shared" si="31"/>
        <v>0</v>
      </c>
      <c r="I57" s="41">
        <f t="shared" si="31"/>
        <v>0</v>
      </c>
      <c r="J57" s="42">
        <f t="shared" si="31"/>
        <v>0</v>
      </c>
      <c r="K57" s="43">
        <f t="shared" si="31"/>
        <v>310300</v>
      </c>
      <c r="L57" s="34"/>
      <c r="M57" s="44">
        <f>M58</f>
        <v>521500</v>
      </c>
      <c r="N57" s="44"/>
      <c r="O57" s="44">
        <f>O58</f>
        <v>521500</v>
      </c>
      <c r="P57" s="44"/>
      <c r="Q57" s="44">
        <f>Q58</f>
        <v>263000</v>
      </c>
      <c r="R57" s="35">
        <f>R58</f>
        <v>521500</v>
      </c>
      <c r="S57" s="35">
        <f>S58</f>
        <v>0</v>
      </c>
      <c r="T57" s="35"/>
      <c r="U57" s="35">
        <f t="shared" si="25"/>
        <v>263000</v>
      </c>
      <c r="V57" s="35"/>
      <c r="W57" s="35">
        <f t="shared" si="26"/>
        <v>263000</v>
      </c>
      <c r="X57" s="35"/>
      <c r="Y57" s="35">
        <f t="shared" si="27"/>
        <v>263000</v>
      </c>
      <c r="Z57" s="35"/>
      <c r="AA57" s="35">
        <f t="shared" si="28"/>
        <v>263000</v>
      </c>
      <c r="AB57" s="35"/>
      <c r="AC57" s="35">
        <f t="shared" si="29"/>
        <v>263000</v>
      </c>
      <c r="AD57" s="45">
        <f>AD58</f>
        <v>263000</v>
      </c>
      <c r="AE57" s="37"/>
      <c r="AF57" s="46">
        <f>AF58</f>
        <v>263000</v>
      </c>
      <c r="AG57" s="37"/>
      <c r="AH57" s="46">
        <f>AH58</f>
        <v>263000</v>
      </c>
      <c r="AI57" s="37"/>
      <c r="AJ57" s="46">
        <f>AJ58</f>
        <v>263000</v>
      </c>
    </row>
    <row r="58" spans="1:36" ht="63" customHeight="1">
      <c r="A58" s="39">
        <v>715</v>
      </c>
      <c r="B58" s="39" t="s">
        <v>111</v>
      </c>
      <c r="C58" s="55" t="s">
        <v>112</v>
      </c>
      <c r="D58" s="41">
        <v>310300</v>
      </c>
      <c r="E58" s="53">
        <v>85000</v>
      </c>
      <c r="F58" s="34"/>
      <c r="G58" s="44">
        <f>D58+F58</f>
        <v>310300</v>
      </c>
      <c r="H58" s="34"/>
      <c r="I58" s="44"/>
      <c r="J58" s="48"/>
      <c r="K58" s="52">
        <f>D58+J58</f>
        <v>310300</v>
      </c>
      <c r="L58" s="34"/>
      <c r="M58" s="44">
        <v>521500</v>
      </c>
      <c r="N58" s="44"/>
      <c r="O58" s="44">
        <v>521500</v>
      </c>
      <c r="P58" s="44"/>
      <c r="Q58" s="44">
        <v>263000</v>
      </c>
      <c r="R58" s="44">
        <v>521500</v>
      </c>
      <c r="S58" s="35"/>
      <c r="T58" s="35"/>
      <c r="U58" s="35">
        <f t="shared" si="25"/>
        <v>263000</v>
      </c>
      <c r="V58" s="35"/>
      <c r="W58" s="35">
        <f t="shared" si="26"/>
        <v>263000</v>
      </c>
      <c r="X58" s="35"/>
      <c r="Y58" s="35">
        <f t="shared" si="27"/>
        <v>263000</v>
      </c>
      <c r="Z58" s="35"/>
      <c r="AA58" s="35">
        <f t="shared" si="28"/>
        <v>263000</v>
      </c>
      <c r="AB58" s="35"/>
      <c r="AC58" s="35">
        <f t="shared" si="29"/>
        <v>263000</v>
      </c>
      <c r="AD58" s="45">
        <v>263000</v>
      </c>
      <c r="AE58" s="37"/>
      <c r="AF58" s="46">
        <v>263000</v>
      </c>
      <c r="AG58" s="37"/>
      <c r="AH58" s="46">
        <v>263000</v>
      </c>
      <c r="AI58" s="37"/>
      <c r="AJ58" s="46">
        <v>263000</v>
      </c>
    </row>
    <row r="59" spans="1:36" ht="39.75" customHeight="1">
      <c r="A59" s="39">
        <v>715</v>
      </c>
      <c r="B59" s="39" t="s">
        <v>113</v>
      </c>
      <c r="C59" s="55" t="s">
        <v>114</v>
      </c>
      <c r="D59" s="41">
        <f t="shared" ref="D59:K59" si="32">D60</f>
        <v>55300</v>
      </c>
      <c r="E59" s="41">
        <f t="shared" si="32"/>
        <v>0</v>
      </c>
      <c r="F59" s="41">
        <f t="shared" si="32"/>
        <v>0</v>
      </c>
      <c r="G59" s="41">
        <f t="shared" si="32"/>
        <v>0</v>
      </c>
      <c r="H59" s="41">
        <f t="shared" si="32"/>
        <v>0</v>
      </c>
      <c r="I59" s="41">
        <f t="shared" si="32"/>
        <v>0</v>
      </c>
      <c r="J59" s="42">
        <f t="shared" si="32"/>
        <v>0</v>
      </c>
      <c r="K59" s="43">
        <f t="shared" si="32"/>
        <v>55300</v>
      </c>
      <c r="L59" s="34"/>
      <c r="M59" s="44">
        <f>M60</f>
        <v>57600</v>
      </c>
      <c r="N59" s="44"/>
      <c r="O59" s="44">
        <f>O60</f>
        <v>57600</v>
      </c>
      <c r="P59" s="44"/>
      <c r="Q59" s="44">
        <f>Q60</f>
        <v>244700</v>
      </c>
      <c r="R59" s="35">
        <f>R60</f>
        <v>57600</v>
      </c>
      <c r="S59" s="35">
        <f>S60</f>
        <v>0</v>
      </c>
      <c r="T59" s="35"/>
      <c r="U59" s="35">
        <f t="shared" si="25"/>
        <v>244700</v>
      </c>
      <c r="V59" s="35"/>
      <c r="W59" s="35">
        <f t="shared" si="26"/>
        <v>244700</v>
      </c>
      <c r="X59" s="35"/>
      <c r="Y59" s="35">
        <f t="shared" si="27"/>
        <v>244700</v>
      </c>
      <c r="Z59" s="35"/>
      <c r="AA59" s="35">
        <f t="shared" si="28"/>
        <v>244700</v>
      </c>
      <c r="AB59" s="35"/>
      <c r="AC59" s="35">
        <f t="shared" si="29"/>
        <v>244700</v>
      </c>
      <c r="AD59" s="45">
        <f>AD60</f>
        <v>244700</v>
      </c>
      <c r="AE59" s="37"/>
      <c r="AF59" s="46">
        <f>AF60</f>
        <v>244700</v>
      </c>
      <c r="AG59" s="37"/>
      <c r="AH59" s="46">
        <f>AH60</f>
        <v>244700</v>
      </c>
      <c r="AI59" s="37"/>
      <c r="AJ59" s="46">
        <f>AJ60</f>
        <v>244700</v>
      </c>
    </row>
    <row r="60" spans="1:36" ht="36.75" customHeight="1">
      <c r="A60" s="39">
        <v>715</v>
      </c>
      <c r="B60" s="39" t="s">
        <v>115</v>
      </c>
      <c r="C60" s="55" t="s">
        <v>116</v>
      </c>
      <c r="D60" s="41">
        <v>55300</v>
      </c>
      <c r="E60" s="53"/>
      <c r="F60" s="34"/>
      <c r="G60" s="44"/>
      <c r="H60" s="34"/>
      <c r="I60" s="44"/>
      <c r="J60" s="48"/>
      <c r="K60" s="49">
        <f>D60+J60</f>
        <v>55300</v>
      </c>
      <c r="L60" s="34"/>
      <c r="M60" s="44">
        <v>57600</v>
      </c>
      <c r="N60" s="44"/>
      <c r="O60" s="44">
        <v>57600</v>
      </c>
      <c r="P60" s="44"/>
      <c r="Q60" s="44">
        <v>244700</v>
      </c>
      <c r="R60" s="44">
        <v>57600</v>
      </c>
      <c r="S60" s="35"/>
      <c r="T60" s="35"/>
      <c r="U60" s="35">
        <f t="shared" si="25"/>
        <v>244700</v>
      </c>
      <c r="V60" s="35"/>
      <c r="W60" s="35">
        <f t="shared" si="26"/>
        <v>244700</v>
      </c>
      <c r="X60" s="35"/>
      <c r="Y60" s="35">
        <f t="shared" si="27"/>
        <v>244700</v>
      </c>
      <c r="Z60" s="35"/>
      <c r="AA60" s="35">
        <f t="shared" si="28"/>
        <v>244700</v>
      </c>
      <c r="AB60" s="35"/>
      <c r="AC60" s="35">
        <f t="shared" si="29"/>
        <v>244700</v>
      </c>
      <c r="AD60" s="45">
        <v>244700</v>
      </c>
      <c r="AE60" s="37"/>
      <c r="AF60" s="46">
        <v>244700</v>
      </c>
      <c r="AG60" s="37"/>
      <c r="AH60" s="46">
        <v>244700</v>
      </c>
      <c r="AI60" s="37"/>
      <c r="AJ60" s="46">
        <v>244700</v>
      </c>
    </row>
    <row r="61" spans="1:36" ht="24" customHeight="1">
      <c r="A61" s="39">
        <v>715</v>
      </c>
      <c r="B61" s="39" t="s">
        <v>117</v>
      </c>
      <c r="C61" s="55" t="s">
        <v>118</v>
      </c>
      <c r="D61" s="41">
        <f t="shared" ref="D61:K62" si="33">D62</f>
        <v>50000</v>
      </c>
      <c r="E61" s="41">
        <f t="shared" si="33"/>
        <v>18600</v>
      </c>
      <c r="F61" s="41">
        <f t="shared" si="33"/>
        <v>0</v>
      </c>
      <c r="G61" s="41">
        <f t="shared" si="33"/>
        <v>50000</v>
      </c>
      <c r="H61" s="41">
        <f t="shared" si="33"/>
        <v>0</v>
      </c>
      <c r="I61" s="41">
        <f t="shared" si="33"/>
        <v>0</v>
      </c>
      <c r="J61" s="42">
        <f t="shared" si="33"/>
        <v>0</v>
      </c>
      <c r="K61" s="43">
        <f t="shared" si="33"/>
        <v>50000</v>
      </c>
      <c r="L61" s="34"/>
      <c r="M61" s="44">
        <f>M62</f>
        <v>60000</v>
      </c>
      <c r="N61" s="44"/>
      <c r="O61" s="44">
        <f>O62</f>
        <v>60000</v>
      </c>
      <c r="P61" s="44"/>
      <c r="Q61" s="44">
        <f t="shared" ref="Q61:S62" si="34">Q62</f>
        <v>5200</v>
      </c>
      <c r="R61" s="35">
        <f t="shared" si="34"/>
        <v>63000</v>
      </c>
      <c r="S61" s="35">
        <f t="shared" si="34"/>
        <v>0</v>
      </c>
      <c r="T61" s="35"/>
      <c r="U61" s="35">
        <f t="shared" si="25"/>
        <v>5200</v>
      </c>
      <c r="V61" s="35"/>
      <c r="W61" s="35">
        <f t="shared" si="26"/>
        <v>5200</v>
      </c>
      <c r="X61" s="35"/>
      <c r="Y61" s="35">
        <f t="shared" si="27"/>
        <v>5200</v>
      </c>
      <c r="Z61" s="35"/>
      <c r="AA61" s="35">
        <f t="shared" si="28"/>
        <v>5200</v>
      </c>
      <c r="AB61" s="35"/>
      <c r="AC61" s="35">
        <f t="shared" si="29"/>
        <v>5200</v>
      </c>
      <c r="AD61" s="45">
        <f>AD62</f>
        <v>5000</v>
      </c>
      <c r="AE61" s="37"/>
      <c r="AF61" s="46">
        <f>AF62</f>
        <v>5000</v>
      </c>
      <c r="AG61" s="37"/>
      <c r="AH61" s="46">
        <f>AH62</f>
        <v>5000</v>
      </c>
      <c r="AI61" s="37"/>
      <c r="AJ61" s="46">
        <f>AJ62</f>
        <v>5000</v>
      </c>
    </row>
    <row r="62" spans="1:36" ht="36" customHeight="1">
      <c r="A62" s="39">
        <v>715</v>
      </c>
      <c r="B62" s="39" t="s">
        <v>119</v>
      </c>
      <c r="C62" s="55" t="s">
        <v>120</v>
      </c>
      <c r="D62" s="41">
        <f t="shared" si="33"/>
        <v>50000</v>
      </c>
      <c r="E62" s="41">
        <f t="shared" si="33"/>
        <v>18600</v>
      </c>
      <c r="F62" s="41">
        <f t="shared" si="33"/>
        <v>0</v>
      </c>
      <c r="G62" s="41">
        <f t="shared" si="33"/>
        <v>50000</v>
      </c>
      <c r="H62" s="41">
        <f t="shared" si="33"/>
        <v>0</v>
      </c>
      <c r="I62" s="41">
        <f t="shared" si="33"/>
        <v>0</v>
      </c>
      <c r="J62" s="42">
        <f t="shared" si="33"/>
        <v>0</v>
      </c>
      <c r="K62" s="43">
        <f t="shared" si="33"/>
        <v>50000</v>
      </c>
      <c r="L62" s="34"/>
      <c r="M62" s="44">
        <f>M63</f>
        <v>60000</v>
      </c>
      <c r="N62" s="44"/>
      <c r="O62" s="44">
        <f>O63</f>
        <v>60000</v>
      </c>
      <c r="P62" s="44"/>
      <c r="Q62" s="44">
        <f t="shared" si="34"/>
        <v>5200</v>
      </c>
      <c r="R62" s="35">
        <f t="shared" si="34"/>
        <v>63000</v>
      </c>
      <c r="S62" s="35">
        <f t="shared" si="34"/>
        <v>0</v>
      </c>
      <c r="T62" s="35"/>
      <c r="U62" s="35">
        <f t="shared" si="25"/>
        <v>5200</v>
      </c>
      <c r="V62" s="35"/>
      <c r="W62" s="35">
        <f t="shared" si="26"/>
        <v>5200</v>
      </c>
      <c r="X62" s="35"/>
      <c r="Y62" s="35">
        <f t="shared" si="27"/>
        <v>5200</v>
      </c>
      <c r="Z62" s="35"/>
      <c r="AA62" s="35">
        <f t="shared" si="28"/>
        <v>5200</v>
      </c>
      <c r="AB62" s="35"/>
      <c r="AC62" s="35">
        <f t="shared" si="29"/>
        <v>5200</v>
      </c>
      <c r="AD62" s="45">
        <f>AD63</f>
        <v>5000</v>
      </c>
      <c r="AE62" s="37"/>
      <c r="AF62" s="46">
        <f>AF63</f>
        <v>5000</v>
      </c>
      <c r="AG62" s="37"/>
      <c r="AH62" s="46">
        <f>AH63</f>
        <v>5000</v>
      </c>
      <c r="AI62" s="37"/>
      <c r="AJ62" s="46">
        <f>AJ63</f>
        <v>5000</v>
      </c>
    </row>
    <row r="63" spans="1:36" ht="60.75" customHeight="1">
      <c r="A63" s="39">
        <v>715</v>
      </c>
      <c r="B63" s="39" t="s">
        <v>121</v>
      </c>
      <c r="C63" s="55" t="s">
        <v>122</v>
      </c>
      <c r="D63" s="41">
        <v>50000</v>
      </c>
      <c r="E63" s="53">
        <v>18600</v>
      </c>
      <c r="F63" s="34"/>
      <c r="G63" s="44">
        <f>D63+F63</f>
        <v>50000</v>
      </c>
      <c r="H63" s="34"/>
      <c r="I63" s="44"/>
      <c r="J63" s="48"/>
      <c r="K63" s="49">
        <f>D63+J63</f>
        <v>50000</v>
      </c>
      <c r="L63" s="34"/>
      <c r="M63" s="44">
        <v>60000</v>
      </c>
      <c r="N63" s="44"/>
      <c r="O63" s="44">
        <v>60000</v>
      </c>
      <c r="P63" s="44"/>
      <c r="Q63" s="44">
        <v>5200</v>
      </c>
      <c r="R63" s="44">
        <v>63000</v>
      </c>
      <c r="S63" s="35"/>
      <c r="T63" s="35"/>
      <c r="U63" s="35">
        <f t="shared" si="25"/>
        <v>5200</v>
      </c>
      <c r="V63" s="35"/>
      <c r="W63" s="35">
        <f t="shared" si="26"/>
        <v>5200</v>
      </c>
      <c r="X63" s="35"/>
      <c r="Y63" s="35">
        <f t="shared" si="27"/>
        <v>5200</v>
      </c>
      <c r="Z63" s="35"/>
      <c r="AA63" s="35">
        <f t="shared" si="28"/>
        <v>5200</v>
      </c>
      <c r="AB63" s="35"/>
      <c r="AC63" s="35">
        <f t="shared" si="29"/>
        <v>5200</v>
      </c>
      <c r="AD63" s="45">
        <v>5000</v>
      </c>
      <c r="AE63" s="37"/>
      <c r="AF63" s="46">
        <v>5000</v>
      </c>
      <c r="AG63" s="37"/>
      <c r="AH63" s="46">
        <v>5000</v>
      </c>
      <c r="AI63" s="37"/>
      <c r="AJ63" s="46">
        <v>5000</v>
      </c>
    </row>
    <row r="64" spans="1:36" ht="76.5" customHeight="1">
      <c r="A64" s="39">
        <v>715</v>
      </c>
      <c r="B64" s="39" t="s">
        <v>123</v>
      </c>
      <c r="C64" s="55" t="s">
        <v>124</v>
      </c>
      <c r="D64" s="41"/>
      <c r="E64" s="53"/>
      <c r="F64" s="34"/>
      <c r="G64" s="44"/>
      <c r="H64" s="34"/>
      <c r="I64" s="44"/>
      <c r="J64" s="48"/>
      <c r="K64" s="49"/>
      <c r="L64" s="34"/>
      <c r="M64" s="44">
        <v>1010000</v>
      </c>
      <c r="N64" s="44"/>
      <c r="O64" s="44">
        <v>1010000</v>
      </c>
      <c r="P64" s="44"/>
      <c r="Q64" s="44">
        <v>20000</v>
      </c>
      <c r="R64" s="44">
        <v>1025000</v>
      </c>
      <c r="S64" s="35"/>
      <c r="T64" s="35"/>
      <c r="U64" s="35">
        <f t="shared" si="25"/>
        <v>20000</v>
      </c>
      <c r="V64" s="35"/>
      <c r="W64" s="35">
        <f t="shared" si="26"/>
        <v>20000</v>
      </c>
      <c r="X64" s="35"/>
      <c r="Y64" s="35">
        <f t="shared" si="27"/>
        <v>20000</v>
      </c>
      <c r="Z64" s="35"/>
      <c r="AA64" s="35">
        <f t="shared" si="28"/>
        <v>20000</v>
      </c>
      <c r="AB64" s="35"/>
      <c r="AC64" s="35">
        <f t="shared" si="29"/>
        <v>20000</v>
      </c>
      <c r="AD64" s="45">
        <v>25000</v>
      </c>
      <c r="AE64" s="37"/>
      <c r="AF64" s="46">
        <v>25000</v>
      </c>
      <c r="AG64" s="37"/>
      <c r="AH64" s="46">
        <v>25000</v>
      </c>
      <c r="AI64" s="37"/>
      <c r="AJ64" s="46">
        <v>25000</v>
      </c>
    </row>
    <row r="65" spans="1:36" ht="32.25" customHeight="1">
      <c r="A65" s="63" t="s">
        <v>125</v>
      </c>
      <c r="B65" s="15" t="s">
        <v>126</v>
      </c>
      <c r="C65" s="30" t="s">
        <v>127</v>
      </c>
      <c r="D65" s="31">
        <f t="shared" ref="D65:K65" si="35">D66</f>
        <v>152000</v>
      </c>
      <c r="E65" s="31">
        <f t="shared" si="35"/>
        <v>0</v>
      </c>
      <c r="F65" s="31">
        <f t="shared" si="35"/>
        <v>0</v>
      </c>
      <c r="G65" s="31">
        <f t="shared" si="35"/>
        <v>152000</v>
      </c>
      <c r="H65" s="31">
        <f t="shared" si="35"/>
        <v>0</v>
      </c>
      <c r="I65" s="31">
        <f t="shared" si="35"/>
        <v>0</v>
      </c>
      <c r="J65" s="32">
        <f t="shared" si="35"/>
        <v>0</v>
      </c>
      <c r="K65" s="33">
        <f t="shared" si="35"/>
        <v>152000</v>
      </c>
      <c r="L65" s="34"/>
      <c r="M65" s="35">
        <f>M66</f>
        <v>52500</v>
      </c>
      <c r="N65" s="35"/>
      <c r="O65" s="35">
        <f>O66</f>
        <v>52500</v>
      </c>
      <c r="P65" s="35"/>
      <c r="Q65" s="35">
        <f>Q66</f>
        <v>15400</v>
      </c>
      <c r="R65" s="35">
        <f>R66</f>
        <v>52500</v>
      </c>
      <c r="S65" s="35">
        <f>S66</f>
        <v>0</v>
      </c>
      <c r="T65" s="35"/>
      <c r="U65" s="35">
        <f t="shared" si="25"/>
        <v>15400</v>
      </c>
      <c r="V65" s="35"/>
      <c r="W65" s="35">
        <f t="shared" si="26"/>
        <v>15400</v>
      </c>
      <c r="X65" s="35"/>
      <c r="Y65" s="35">
        <f t="shared" si="27"/>
        <v>15400</v>
      </c>
      <c r="Z65" s="35"/>
      <c r="AA65" s="35">
        <f t="shared" si="28"/>
        <v>15400</v>
      </c>
      <c r="AB65" s="35"/>
      <c r="AC65" s="35">
        <f t="shared" si="29"/>
        <v>15400</v>
      </c>
      <c r="AD65" s="36">
        <f>AD66</f>
        <v>15400</v>
      </c>
      <c r="AE65" s="37"/>
      <c r="AF65" s="38">
        <f>AF66</f>
        <v>15400</v>
      </c>
      <c r="AG65" s="37"/>
      <c r="AH65" s="38">
        <f>AH66</f>
        <v>15400</v>
      </c>
      <c r="AI65" s="37"/>
      <c r="AJ65" s="38">
        <f>AJ66</f>
        <v>15400</v>
      </c>
    </row>
    <row r="66" spans="1:36" ht="14.25" customHeight="1">
      <c r="A66" s="64" t="s">
        <v>125</v>
      </c>
      <c r="B66" s="39" t="s">
        <v>128</v>
      </c>
      <c r="C66" s="55" t="s">
        <v>129</v>
      </c>
      <c r="D66" s="41">
        <f t="shared" ref="D66:K66" si="36">D67+D68+D69+D70+D71</f>
        <v>152000</v>
      </c>
      <c r="E66" s="41">
        <f t="shared" si="36"/>
        <v>0</v>
      </c>
      <c r="F66" s="41">
        <f t="shared" si="36"/>
        <v>0</v>
      </c>
      <c r="G66" s="41">
        <f t="shared" si="36"/>
        <v>152000</v>
      </c>
      <c r="H66" s="41">
        <f t="shared" si="36"/>
        <v>0</v>
      </c>
      <c r="I66" s="41">
        <f t="shared" si="36"/>
        <v>0</v>
      </c>
      <c r="J66" s="42">
        <f t="shared" si="36"/>
        <v>0</v>
      </c>
      <c r="K66" s="43">
        <f t="shared" si="36"/>
        <v>152000</v>
      </c>
      <c r="L66" s="34"/>
      <c r="M66" s="44">
        <f>M67+M68+M69+M70+M71</f>
        <v>52500</v>
      </c>
      <c r="N66" s="44"/>
      <c r="O66" s="44">
        <f>O67+O68+O69+O70+O71</f>
        <v>52500</v>
      </c>
      <c r="P66" s="44"/>
      <c r="Q66" s="44">
        <f>Q67+Q69+Q70</f>
        <v>15400</v>
      </c>
      <c r="R66" s="35">
        <f>R67+R69+R70</f>
        <v>52500</v>
      </c>
      <c r="S66" s="35">
        <f>S67+S69+S70</f>
        <v>0</v>
      </c>
      <c r="T66" s="35"/>
      <c r="U66" s="35">
        <f t="shared" si="25"/>
        <v>15400</v>
      </c>
      <c r="V66" s="35"/>
      <c r="W66" s="35">
        <f t="shared" si="26"/>
        <v>15400</v>
      </c>
      <c r="X66" s="35"/>
      <c r="Y66" s="35">
        <f t="shared" si="27"/>
        <v>15400</v>
      </c>
      <c r="Z66" s="35"/>
      <c r="AA66" s="35">
        <f t="shared" si="28"/>
        <v>15400</v>
      </c>
      <c r="AB66" s="35"/>
      <c r="AC66" s="35">
        <f t="shared" si="29"/>
        <v>15400</v>
      </c>
      <c r="AD66" s="45">
        <f>AD67+AD69+AD70</f>
        <v>15400</v>
      </c>
      <c r="AE66" s="37"/>
      <c r="AF66" s="46">
        <f>AF67+AF69+AF70</f>
        <v>15400</v>
      </c>
      <c r="AG66" s="37"/>
      <c r="AH66" s="46">
        <f>AH67+AH69+AH70</f>
        <v>15400</v>
      </c>
      <c r="AI66" s="37"/>
      <c r="AJ66" s="46">
        <f>AJ67+AJ69+AJ70</f>
        <v>15400</v>
      </c>
    </row>
    <row r="67" spans="1:36" ht="38.25">
      <c r="A67" s="64" t="s">
        <v>125</v>
      </c>
      <c r="B67" s="39" t="s">
        <v>130</v>
      </c>
      <c r="C67" s="55" t="s">
        <v>131</v>
      </c>
      <c r="D67" s="41">
        <v>50000</v>
      </c>
      <c r="E67" s="47"/>
      <c r="F67" s="34"/>
      <c r="G67" s="44">
        <f>D67+F67</f>
        <v>50000</v>
      </c>
      <c r="H67" s="34"/>
      <c r="I67" s="44"/>
      <c r="J67" s="48"/>
      <c r="K67" s="52">
        <f>D67+J67</f>
        <v>50000</v>
      </c>
      <c r="L67" s="34"/>
      <c r="M67" s="44">
        <v>47500</v>
      </c>
      <c r="N67" s="44"/>
      <c r="O67" s="44">
        <v>47500</v>
      </c>
      <c r="P67" s="44"/>
      <c r="Q67" s="44">
        <v>8000</v>
      </c>
      <c r="R67" s="44">
        <v>47500</v>
      </c>
      <c r="S67" s="35"/>
      <c r="T67" s="35"/>
      <c r="U67" s="35">
        <f t="shared" si="25"/>
        <v>8000</v>
      </c>
      <c r="V67" s="35"/>
      <c r="W67" s="35">
        <f t="shared" si="26"/>
        <v>8000</v>
      </c>
      <c r="X67" s="35"/>
      <c r="Y67" s="35">
        <f t="shared" si="27"/>
        <v>8000</v>
      </c>
      <c r="Z67" s="35"/>
      <c r="AA67" s="35">
        <f t="shared" si="28"/>
        <v>8000</v>
      </c>
      <c r="AB67" s="35"/>
      <c r="AC67" s="35">
        <f t="shared" si="29"/>
        <v>8000</v>
      </c>
      <c r="AD67" s="45">
        <v>8000</v>
      </c>
      <c r="AE67" s="37"/>
      <c r="AF67" s="46">
        <v>8000</v>
      </c>
      <c r="AG67" s="37"/>
      <c r="AH67" s="46">
        <v>8000</v>
      </c>
      <c r="AI67" s="37"/>
      <c r="AJ67" s="46">
        <v>8000</v>
      </c>
    </row>
    <row r="68" spans="1:36" ht="0.75" hidden="1" customHeight="1">
      <c r="A68" s="64"/>
      <c r="B68" s="39" t="s">
        <v>132</v>
      </c>
      <c r="C68" s="55" t="s">
        <v>133</v>
      </c>
      <c r="D68" s="41">
        <v>0</v>
      </c>
      <c r="E68" s="47"/>
      <c r="F68" s="34"/>
      <c r="G68" s="44">
        <f>D68+F68</f>
        <v>0</v>
      </c>
      <c r="H68" s="34"/>
      <c r="I68" s="44"/>
      <c r="J68" s="48"/>
      <c r="K68" s="52">
        <f>D68+J68</f>
        <v>0</v>
      </c>
      <c r="L68" s="34"/>
      <c r="M68" s="44">
        <f>I68+J68</f>
        <v>0</v>
      </c>
      <c r="N68" s="44"/>
      <c r="O68" s="44">
        <f>K68+L68</f>
        <v>0</v>
      </c>
      <c r="P68" s="44"/>
      <c r="Q68" s="44"/>
      <c r="R68" s="44">
        <v>0</v>
      </c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5">
        <v>0</v>
      </c>
      <c r="AE68" s="37"/>
      <c r="AF68" s="46">
        <v>0</v>
      </c>
      <c r="AG68" s="37"/>
      <c r="AH68" s="46">
        <v>0</v>
      </c>
      <c r="AI68" s="37"/>
      <c r="AJ68" s="46">
        <v>0</v>
      </c>
    </row>
    <row r="69" spans="1:36" ht="12" customHeight="1">
      <c r="A69" s="64" t="s">
        <v>125</v>
      </c>
      <c r="B69" s="39" t="s">
        <v>134</v>
      </c>
      <c r="C69" s="55" t="s">
        <v>135</v>
      </c>
      <c r="D69" s="41">
        <v>0</v>
      </c>
      <c r="E69" s="47"/>
      <c r="F69" s="34"/>
      <c r="G69" s="44">
        <f>D69+F69</f>
        <v>0</v>
      </c>
      <c r="H69" s="34"/>
      <c r="I69" s="44"/>
      <c r="J69" s="48"/>
      <c r="K69" s="52">
        <f>D69+J69</f>
        <v>0</v>
      </c>
      <c r="L69" s="34"/>
      <c r="M69" s="44">
        <v>400</v>
      </c>
      <c r="N69" s="44"/>
      <c r="O69" s="44">
        <v>400</v>
      </c>
      <c r="P69" s="44"/>
      <c r="Q69" s="44">
        <v>7400</v>
      </c>
      <c r="R69" s="44">
        <v>400</v>
      </c>
      <c r="S69" s="35"/>
      <c r="T69" s="35"/>
      <c r="U69" s="35">
        <f>Q69+T69</f>
        <v>7400</v>
      </c>
      <c r="V69" s="35"/>
      <c r="W69" s="35">
        <f>U69+V69</f>
        <v>7400</v>
      </c>
      <c r="X69" s="35"/>
      <c r="Y69" s="35">
        <f>W69+X69</f>
        <v>7400</v>
      </c>
      <c r="Z69" s="35"/>
      <c r="AA69" s="35">
        <f>Y69+Z69</f>
        <v>7400</v>
      </c>
      <c r="AB69" s="35"/>
      <c r="AC69" s="35">
        <f>AA69+AB69</f>
        <v>7400</v>
      </c>
      <c r="AD69" s="45">
        <v>7400</v>
      </c>
      <c r="AE69" s="37"/>
      <c r="AF69" s="46">
        <v>7400</v>
      </c>
      <c r="AG69" s="37"/>
      <c r="AH69" s="46">
        <v>7400</v>
      </c>
      <c r="AI69" s="37"/>
      <c r="AJ69" s="46">
        <v>7400</v>
      </c>
    </row>
    <row r="70" spans="1:36" ht="9" hidden="1" customHeight="1">
      <c r="A70" s="64" t="s">
        <v>125</v>
      </c>
      <c r="B70" s="39" t="s">
        <v>136</v>
      </c>
      <c r="C70" s="55" t="s">
        <v>137</v>
      </c>
      <c r="D70" s="41">
        <v>102000</v>
      </c>
      <c r="E70" s="47"/>
      <c r="F70" s="34"/>
      <c r="G70" s="44">
        <f>D70+F70</f>
        <v>102000</v>
      </c>
      <c r="H70" s="34"/>
      <c r="I70" s="44"/>
      <c r="J70" s="48"/>
      <c r="K70" s="52">
        <f>D70+J70</f>
        <v>102000</v>
      </c>
      <c r="L70" s="34"/>
      <c r="M70" s="44">
        <v>4600</v>
      </c>
      <c r="N70" s="44"/>
      <c r="O70" s="44">
        <v>4600</v>
      </c>
      <c r="P70" s="44"/>
      <c r="Q70" s="44">
        <v>0</v>
      </c>
      <c r="R70" s="44">
        <v>4600</v>
      </c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45">
        <v>0</v>
      </c>
      <c r="AE70" s="37"/>
      <c r="AF70" s="46">
        <v>0</v>
      </c>
      <c r="AG70" s="37"/>
      <c r="AH70" s="46">
        <v>0</v>
      </c>
      <c r="AI70" s="37"/>
      <c r="AJ70" s="46">
        <v>0</v>
      </c>
    </row>
    <row r="71" spans="1:36" ht="25.5" hidden="1">
      <c r="A71" s="64"/>
      <c r="B71" s="39" t="s">
        <v>138</v>
      </c>
      <c r="C71" s="65" t="s">
        <v>139</v>
      </c>
      <c r="D71" s="41">
        <v>0</v>
      </c>
      <c r="E71" s="47"/>
      <c r="F71" s="34"/>
      <c r="G71" s="44">
        <f>D71+F71</f>
        <v>0</v>
      </c>
      <c r="H71" s="34"/>
      <c r="I71" s="44"/>
      <c r="J71" s="48"/>
      <c r="K71" s="52">
        <f>D71+J71</f>
        <v>0</v>
      </c>
      <c r="L71" s="34"/>
      <c r="M71" s="44">
        <f>I71+J71</f>
        <v>0</v>
      </c>
      <c r="N71" s="44"/>
      <c r="O71" s="44">
        <f>K71+L71</f>
        <v>0</v>
      </c>
      <c r="P71" s="44"/>
      <c r="Q71" s="44"/>
      <c r="R71" s="44">
        <v>0</v>
      </c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5">
        <v>0</v>
      </c>
      <c r="AE71" s="37"/>
      <c r="AF71" s="46">
        <v>0</v>
      </c>
      <c r="AG71" s="37"/>
      <c r="AH71" s="46">
        <v>0</v>
      </c>
      <c r="AI71" s="37"/>
      <c r="AJ71" s="46">
        <v>0</v>
      </c>
    </row>
    <row r="72" spans="1:36" ht="29.25" customHeight="1">
      <c r="A72" s="15">
        <v>715</v>
      </c>
      <c r="B72" s="15" t="s">
        <v>140</v>
      </c>
      <c r="C72" s="30" t="s">
        <v>141</v>
      </c>
      <c r="D72" s="31" t="e">
        <f t="shared" ref="D72:K72" si="37">D83</f>
        <v>#REF!</v>
      </c>
      <c r="E72" s="31" t="e">
        <f t="shared" si="37"/>
        <v>#REF!</v>
      </c>
      <c r="F72" s="31" t="e">
        <f t="shared" si="37"/>
        <v>#REF!</v>
      </c>
      <c r="G72" s="31" t="e">
        <f t="shared" si="37"/>
        <v>#REF!</v>
      </c>
      <c r="H72" s="31" t="e">
        <f t="shared" si="37"/>
        <v>#REF!</v>
      </c>
      <c r="I72" s="31" t="e">
        <f t="shared" si="37"/>
        <v>#REF!</v>
      </c>
      <c r="J72" s="32" t="e">
        <f t="shared" si="37"/>
        <v>#REF!</v>
      </c>
      <c r="K72" s="33" t="e">
        <f t="shared" si="37"/>
        <v>#REF!</v>
      </c>
      <c r="L72" s="34"/>
      <c r="M72" s="35">
        <f>M73+M79</f>
        <v>6324900</v>
      </c>
      <c r="N72" s="35"/>
      <c r="O72" s="35">
        <f>O73+O79</f>
        <v>6324900</v>
      </c>
      <c r="P72" s="35"/>
      <c r="Q72" s="35">
        <f>Q73+Q79</f>
        <v>6456800</v>
      </c>
      <c r="R72" s="35">
        <f>R73+R79</f>
        <v>857000</v>
      </c>
      <c r="S72" s="35">
        <f>S73+S79</f>
        <v>0</v>
      </c>
      <c r="T72" s="35"/>
      <c r="U72" s="35">
        <f t="shared" ref="U72:U89" si="38">Q72+T72</f>
        <v>6456800</v>
      </c>
      <c r="V72" s="35"/>
      <c r="W72" s="35">
        <f t="shared" ref="W72:W89" si="39">U72+V72</f>
        <v>6456800</v>
      </c>
      <c r="X72" s="35"/>
      <c r="Y72" s="35">
        <f t="shared" ref="Y72:Y89" si="40">W72+X72</f>
        <v>6456800</v>
      </c>
      <c r="Z72" s="35"/>
      <c r="AA72" s="35">
        <f t="shared" ref="AA72:AA89" si="41">Y72+Z72</f>
        <v>6456800</v>
      </c>
      <c r="AB72" s="35"/>
      <c r="AC72" s="35">
        <f t="shared" ref="AC72:AC89" si="42">AA72+AB72</f>
        <v>6456800</v>
      </c>
      <c r="AD72" s="36">
        <f>AD73+AD79</f>
        <v>6547900</v>
      </c>
      <c r="AE72" s="37"/>
      <c r="AF72" s="38">
        <f>AF73+AF79</f>
        <v>6547900</v>
      </c>
      <c r="AG72" s="37"/>
      <c r="AH72" s="38">
        <f>AH73+AH79</f>
        <v>6547900</v>
      </c>
      <c r="AI72" s="37"/>
      <c r="AJ72" s="38">
        <f>AJ73+AJ79</f>
        <v>6547900</v>
      </c>
    </row>
    <row r="73" spans="1:36" ht="15" customHeight="1">
      <c r="A73" s="39">
        <v>715</v>
      </c>
      <c r="B73" s="66" t="s">
        <v>142</v>
      </c>
      <c r="C73" s="58" t="s">
        <v>143</v>
      </c>
      <c r="D73" s="31" t="e">
        <f>#REF!</f>
        <v>#REF!</v>
      </c>
      <c r="E73" s="67" t="e">
        <f>#REF!</f>
        <v>#REF!</v>
      </c>
      <c r="F73" s="34"/>
      <c r="G73" s="44" t="e">
        <f>D73+F73</f>
        <v>#REF!</v>
      </c>
      <c r="H73" s="34"/>
      <c r="I73" s="44"/>
      <c r="J73" s="48"/>
      <c r="K73" s="49"/>
      <c r="L73" s="34"/>
      <c r="M73" s="59">
        <f>M74</f>
        <v>5487900</v>
      </c>
      <c r="N73" s="59"/>
      <c r="O73" s="59">
        <f>O74</f>
        <v>5487900</v>
      </c>
      <c r="P73" s="59"/>
      <c r="Q73" s="59">
        <f t="shared" ref="Q73:S74" si="43">Q74</f>
        <v>5772600</v>
      </c>
      <c r="R73" s="35">
        <f t="shared" si="43"/>
        <v>0</v>
      </c>
      <c r="S73" s="35">
        <f t="shared" si="43"/>
        <v>0</v>
      </c>
      <c r="T73" s="35"/>
      <c r="U73" s="35">
        <f t="shared" si="38"/>
        <v>5772600</v>
      </c>
      <c r="V73" s="35"/>
      <c r="W73" s="35">
        <f t="shared" si="39"/>
        <v>5772600</v>
      </c>
      <c r="X73" s="35"/>
      <c r="Y73" s="35">
        <f t="shared" si="40"/>
        <v>5772600</v>
      </c>
      <c r="Z73" s="35"/>
      <c r="AA73" s="35">
        <f t="shared" si="41"/>
        <v>5772600</v>
      </c>
      <c r="AB73" s="35"/>
      <c r="AC73" s="35">
        <f t="shared" si="42"/>
        <v>5772600</v>
      </c>
      <c r="AD73" s="60">
        <f>AD74</f>
        <v>5772600</v>
      </c>
      <c r="AE73" s="37"/>
      <c r="AF73" s="61">
        <f>AF74</f>
        <v>5772600</v>
      </c>
      <c r="AG73" s="37"/>
      <c r="AH73" s="61">
        <f>AH74</f>
        <v>5772600</v>
      </c>
      <c r="AI73" s="37"/>
      <c r="AJ73" s="61">
        <f>AJ74</f>
        <v>5772600</v>
      </c>
    </row>
    <row r="74" spans="1:36" ht="12.75" customHeight="1">
      <c r="A74" s="39">
        <v>715</v>
      </c>
      <c r="B74" s="39" t="s">
        <v>144</v>
      </c>
      <c r="C74" s="55" t="s">
        <v>145</v>
      </c>
      <c r="D74" s="41"/>
      <c r="E74" s="67"/>
      <c r="F74" s="34"/>
      <c r="G74" s="44">
        <f>D74+F74</f>
        <v>0</v>
      </c>
      <c r="H74" s="34"/>
      <c r="I74" s="44"/>
      <c r="J74" s="48"/>
      <c r="K74" s="49"/>
      <c r="L74" s="34"/>
      <c r="M74" s="44">
        <f>M75</f>
        <v>5487900</v>
      </c>
      <c r="N74" s="44"/>
      <c r="O74" s="44">
        <f>O75</f>
        <v>5487900</v>
      </c>
      <c r="P74" s="44"/>
      <c r="Q74" s="44">
        <f t="shared" si="43"/>
        <v>5772600</v>
      </c>
      <c r="R74" s="35">
        <f t="shared" si="43"/>
        <v>0</v>
      </c>
      <c r="S74" s="35">
        <f t="shared" si="43"/>
        <v>0</v>
      </c>
      <c r="T74" s="35"/>
      <c r="U74" s="35">
        <f t="shared" si="38"/>
        <v>5772600</v>
      </c>
      <c r="V74" s="35"/>
      <c r="W74" s="35">
        <f t="shared" si="39"/>
        <v>5772600</v>
      </c>
      <c r="X74" s="35"/>
      <c r="Y74" s="35">
        <f t="shared" si="40"/>
        <v>5772600</v>
      </c>
      <c r="Z74" s="35"/>
      <c r="AA74" s="35">
        <f t="shared" si="41"/>
        <v>5772600</v>
      </c>
      <c r="AB74" s="35"/>
      <c r="AC74" s="35">
        <f t="shared" si="42"/>
        <v>5772600</v>
      </c>
      <c r="AD74" s="45">
        <f>AD75</f>
        <v>5772600</v>
      </c>
      <c r="AE74" s="37"/>
      <c r="AF74" s="46">
        <f>AF75</f>
        <v>5772600</v>
      </c>
      <c r="AG74" s="37"/>
      <c r="AH74" s="46">
        <f>AH75</f>
        <v>5772600</v>
      </c>
      <c r="AI74" s="37"/>
      <c r="AJ74" s="46">
        <f>AJ75</f>
        <v>5772600</v>
      </c>
    </row>
    <row r="75" spans="1:36" ht="38.25">
      <c r="A75" s="39">
        <v>715</v>
      </c>
      <c r="B75" s="66" t="s">
        <v>146</v>
      </c>
      <c r="C75" s="58" t="s">
        <v>147</v>
      </c>
      <c r="D75" s="41"/>
      <c r="E75" s="67"/>
      <c r="F75" s="34"/>
      <c r="G75" s="44">
        <f>D75+F75</f>
        <v>0</v>
      </c>
      <c r="H75" s="34"/>
      <c r="I75" s="44"/>
      <c r="J75" s="48"/>
      <c r="K75" s="49"/>
      <c r="L75" s="34"/>
      <c r="M75" s="44">
        <v>5487900</v>
      </c>
      <c r="N75" s="44"/>
      <c r="O75" s="44">
        <v>5487900</v>
      </c>
      <c r="P75" s="44"/>
      <c r="Q75" s="59">
        <f>Q76+Q77+Q78</f>
        <v>5772600</v>
      </c>
      <c r="R75" s="59">
        <f>R76+R77+R78</f>
        <v>0</v>
      </c>
      <c r="S75" s="59">
        <f>S76+S77+S78</f>
        <v>0</v>
      </c>
      <c r="T75" s="59"/>
      <c r="U75" s="35">
        <f t="shared" si="38"/>
        <v>5772600</v>
      </c>
      <c r="V75" s="59"/>
      <c r="W75" s="35">
        <f t="shared" si="39"/>
        <v>5772600</v>
      </c>
      <c r="X75" s="59"/>
      <c r="Y75" s="35">
        <f t="shared" si="40"/>
        <v>5772600</v>
      </c>
      <c r="Z75" s="35"/>
      <c r="AA75" s="35">
        <f t="shared" si="41"/>
        <v>5772600</v>
      </c>
      <c r="AB75" s="35"/>
      <c r="AC75" s="35">
        <f t="shared" si="42"/>
        <v>5772600</v>
      </c>
      <c r="AD75" s="60">
        <f>AD76+AD77+AD78</f>
        <v>5772600</v>
      </c>
      <c r="AE75" s="37"/>
      <c r="AF75" s="61">
        <f>AF76+AF77+AF78</f>
        <v>5772600</v>
      </c>
      <c r="AG75" s="37"/>
      <c r="AH75" s="61">
        <f>AH76+AH77+AH78</f>
        <v>5772600</v>
      </c>
      <c r="AI75" s="37"/>
      <c r="AJ75" s="61">
        <f>AJ76+AJ77+AJ78</f>
        <v>5772600</v>
      </c>
    </row>
    <row r="76" spans="1:36" ht="38.25">
      <c r="A76" s="39">
        <v>715</v>
      </c>
      <c r="B76" s="39" t="s">
        <v>148</v>
      </c>
      <c r="C76" s="55" t="s">
        <v>147</v>
      </c>
      <c r="D76" s="41"/>
      <c r="E76" s="67"/>
      <c r="F76" s="34"/>
      <c r="G76" s="44"/>
      <c r="H76" s="34"/>
      <c r="I76" s="44"/>
      <c r="J76" s="48"/>
      <c r="K76" s="49"/>
      <c r="L76" s="34"/>
      <c r="M76" s="44"/>
      <c r="N76" s="44"/>
      <c r="O76" s="44"/>
      <c r="P76" s="44"/>
      <c r="Q76" s="44">
        <v>2300500</v>
      </c>
      <c r="R76" s="44"/>
      <c r="S76" s="35"/>
      <c r="T76" s="35"/>
      <c r="U76" s="35">
        <f t="shared" si="38"/>
        <v>2300500</v>
      </c>
      <c r="V76" s="35"/>
      <c r="W76" s="35">
        <f t="shared" si="39"/>
        <v>2300500</v>
      </c>
      <c r="X76" s="35"/>
      <c r="Y76" s="35">
        <f t="shared" si="40"/>
        <v>2300500</v>
      </c>
      <c r="Z76" s="35"/>
      <c r="AA76" s="35">
        <f t="shared" si="41"/>
        <v>2300500</v>
      </c>
      <c r="AB76" s="35"/>
      <c r="AC76" s="35">
        <f t="shared" si="42"/>
        <v>2300500</v>
      </c>
      <c r="AD76" s="45">
        <v>2300500</v>
      </c>
      <c r="AE76" s="37"/>
      <c r="AF76" s="46">
        <v>2300500</v>
      </c>
      <c r="AG76" s="37"/>
      <c r="AH76" s="46">
        <v>2300500</v>
      </c>
      <c r="AI76" s="37"/>
      <c r="AJ76" s="46">
        <v>2300500</v>
      </c>
    </row>
    <row r="77" spans="1:36" ht="38.25">
      <c r="A77" s="39">
        <v>715</v>
      </c>
      <c r="B77" s="39" t="s">
        <v>149</v>
      </c>
      <c r="C77" s="55" t="s">
        <v>147</v>
      </c>
      <c r="D77" s="41"/>
      <c r="E77" s="67"/>
      <c r="F77" s="34"/>
      <c r="G77" s="44"/>
      <c r="H77" s="34"/>
      <c r="I77" s="44"/>
      <c r="J77" s="48"/>
      <c r="K77" s="49"/>
      <c r="L77" s="34"/>
      <c r="M77" s="44"/>
      <c r="N77" s="44"/>
      <c r="O77" s="44"/>
      <c r="P77" s="44"/>
      <c r="Q77" s="44">
        <v>2496000</v>
      </c>
      <c r="R77" s="44"/>
      <c r="S77" s="35"/>
      <c r="T77" s="35"/>
      <c r="U77" s="35">
        <f t="shared" si="38"/>
        <v>2496000</v>
      </c>
      <c r="V77" s="35"/>
      <c r="W77" s="35">
        <f t="shared" si="39"/>
        <v>2496000</v>
      </c>
      <c r="X77" s="35"/>
      <c r="Y77" s="35">
        <f t="shared" si="40"/>
        <v>2496000</v>
      </c>
      <c r="Z77" s="35"/>
      <c r="AA77" s="35">
        <f t="shared" si="41"/>
        <v>2496000</v>
      </c>
      <c r="AB77" s="35"/>
      <c r="AC77" s="35">
        <f t="shared" si="42"/>
        <v>2496000</v>
      </c>
      <c r="AD77" s="45">
        <v>2496000</v>
      </c>
      <c r="AE77" s="37"/>
      <c r="AF77" s="46">
        <v>2496000</v>
      </c>
      <c r="AG77" s="37"/>
      <c r="AH77" s="46">
        <v>2496000</v>
      </c>
      <c r="AI77" s="37"/>
      <c r="AJ77" s="46">
        <v>2496000</v>
      </c>
    </row>
    <row r="78" spans="1:36" ht="38.25">
      <c r="A78" s="39">
        <v>715</v>
      </c>
      <c r="B78" s="39" t="s">
        <v>150</v>
      </c>
      <c r="C78" s="55" t="s">
        <v>147</v>
      </c>
      <c r="D78" s="41"/>
      <c r="E78" s="67"/>
      <c r="F78" s="34"/>
      <c r="G78" s="44"/>
      <c r="H78" s="34"/>
      <c r="I78" s="44"/>
      <c r="J78" s="48"/>
      <c r="K78" s="49"/>
      <c r="L78" s="34"/>
      <c r="M78" s="44"/>
      <c r="N78" s="44"/>
      <c r="O78" s="44"/>
      <c r="P78" s="44"/>
      <c r="Q78" s="44">
        <v>976100</v>
      </c>
      <c r="R78" s="44"/>
      <c r="S78" s="35"/>
      <c r="T78" s="35"/>
      <c r="U78" s="35">
        <f t="shared" si="38"/>
        <v>976100</v>
      </c>
      <c r="V78" s="35"/>
      <c r="W78" s="35">
        <f t="shared" si="39"/>
        <v>976100</v>
      </c>
      <c r="X78" s="35"/>
      <c r="Y78" s="35">
        <f t="shared" si="40"/>
        <v>976100</v>
      </c>
      <c r="Z78" s="35"/>
      <c r="AA78" s="35">
        <f t="shared" si="41"/>
        <v>976100</v>
      </c>
      <c r="AB78" s="35"/>
      <c r="AC78" s="35">
        <f t="shared" si="42"/>
        <v>976100</v>
      </c>
      <c r="AD78" s="45">
        <v>976100</v>
      </c>
      <c r="AE78" s="37"/>
      <c r="AF78" s="46">
        <v>976100</v>
      </c>
      <c r="AG78" s="37"/>
      <c r="AH78" s="46">
        <v>976100</v>
      </c>
      <c r="AI78" s="37"/>
      <c r="AJ78" s="46">
        <v>976100</v>
      </c>
    </row>
    <row r="79" spans="1:36" ht="24.75" customHeight="1">
      <c r="A79" s="39">
        <v>715</v>
      </c>
      <c r="B79" s="66" t="s">
        <v>151</v>
      </c>
      <c r="C79" s="58" t="s">
        <v>152</v>
      </c>
      <c r="D79" s="41"/>
      <c r="E79" s="67"/>
      <c r="F79" s="34"/>
      <c r="G79" s="44">
        <f>D79+F79</f>
        <v>0</v>
      </c>
      <c r="H79" s="34"/>
      <c r="I79" s="44"/>
      <c r="J79" s="48"/>
      <c r="K79" s="49"/>
      <c r="L79" s="34"/>
      <c r="M79" s="59">
        <f>M80+M82</f>
        <v>837000</v>
      </c>
      <c r="N79" s="59"/>
      <c r="O79" s="59">
        <f>O80+O82</f>
        <v>837000</v>
      </c>
      <c r="P79" s="59"/>
      <c r="Q79" s="59">
        <f>Q80+Q82</f>
        <v>684200</v>
      </c>
      <c r="R79" s="35">
        <f>R80+R82</f>
        <v>857000</v>
      </c>
      <c r="S79" s="35">
        <f>S80+S82</f>
        <v>0</v>
      </c>
      <c r="T79" s="35"/>
      <c r="U79" s="35">
        <f t="shared" si="38"/>
        <v>684200</v>
      </c>
      <c r="V79" s="35"/>
      <c r="W79" s="35">
        <f t="shared" si="39"/>
        <v>684200</v>
      </c>
      <c r="X79" s="35"/>
      <c r="Y79" s="35">
        <f t="shared" si="40"/>
        <v>684200</v>
      </c>
      <c r="Z79" s="35"/>
      <c r="AA79" s="35">
        <f t="shared" si="41"/>
        <v>684200</v>
      </c>
      <c r="AB79" s="35"/>
      <c r="AC79" s="35">
        <f t="shared" si="42"/>
        <v>684200</v>
      </c>
      <c r="AD79" s="60">
        <f>AD80+AD82</f>
        <v>775300</v>
      </c>
      <c r="AE79" s="37"/>
      <c r="AF79" s="61">
        <f>AF80+AF82</f>
        <v>775300</v>
      </c>
      <c r="AG79" s="37"/>
      <c r="AH79" s="61">
        <f>AH80+AH82</f>
        <v>775300</v>
      </c>
      <c r="AI79" s="37"/>
      <c r="AJ79" s="61">
        <f>AJ80+AJ82</f>
        <v>775300</v>
      </c>
    </row>
    <row r="80" spans="1:36" ht="38.25">
      <c r="A80" s="39">
        <v>715</v>
      </c>
      <c r="B80" s="39" t="s">
        <v>153</v>
      </c>
      <c r="C80" s="55" t="s">
        <v>154</v>
      </c>
      <c r="D80" s="41"/>
      <c r="E80" s="67"/>
      <c r="F80" s="34"/>
      <c r="G80" s="44"/>
      <c r="H80" s="34"/>
      <c r="I80" s="44"/>
      <c r="J80" s="48"/>
      <c r="K80" s="49"/>
      <c r="L80" s="34"/>
      <c r="M80" s="44">
        <f>M81</f>
        <v>457000</v>
      </c>
      <c r="N80" s="44"/>
      <c r="O80" s="44">
        <f>O81</f>
        <v>457000</v>
      </c>
      <c r="P80" s="44"/>
      <c r="Q80" s="44">
        <f>Q81</f>
        <v>384200</v>
      </c>
      <c r="R80" s="35">
        <f>R81</f>
        <v>457000</v>
      </c>
      <c r="S80" s="35">
        <f>S81</f>
        <v>0</v>
      </c>
      <c r="T80" s="35"/>
      <c r="U80" s="35">
        <f t="shared" si="38"/>
        <v>384200</v>
      </c>
      <c r="V80" s="35"/>
      <c r="W80" s="35">
        <f t="shared" si="39"/>
        <v>384200</v>
      </c>
      <c r="X80" s="35"/>
      <c r="Y80" s="35">
        <f t="shared" si="40"/>
        <v>384200</v>
      </c>
      <c r="Z80" s="35"/>
      <c r="AA80" s="35">
        <f t="shared" si="41"/>
        <v>384200</v>
      </c>
      <c r="AB80" s="35"/>
      <c r="AC80" s="35">
        <f t="shared" si="42"/>
        <v>384200</v>
      </c>
      <c r="AD80" s="45">
        <f>AD81</f>
        <v>475300</v>
      </c>
      <c r="AE80" s="37"/>
      <c r="AF80" s="46">
        <f>AF81</f>
        <v>475300</v>
      </c>
      <c r="AG80" s="37"/>
      <c r="AH80" s="46">
        <f>AH81</f>
        <v>475300</v>
      </c>
      <c r="AI80" s="37"/>
      <c r="AJ80" s="46">
        <f>AJ81</f>
        <v>475300</v>
      </c>
    </row>
    <row r="81" spans="1:36" ht="38.25" customHeight="1">
      <c r="A81" s="39">
        <v>715</v>
      </c>
      <c r="B81" s="39" t="s">
        <v>155</v>
      </c>
      <c r="C81" s="55" t="s">
        <v>156</v>
      </c>
      <c r="D81" s="41"/>
      <c r="E81" s="67"/>
      <c r="F81" s="34"/>
      <c r="G81" s="44"/>
      <c r="H81" s="34"/>
      <c r="I81" s="44"/>
      <c r="J81" s="48"/>
      <c r="K81" s="49"/>
      <c r="L81" s="34"/>
      <c r="M81" s="44">
        <v>457000</v>
      </c>
      <c r="N81" s="44"/>
      <c r="O81" s="44">
        <v>457000</v>
      </c>
      <c r="P81" s="44"/>
      <c r="Q81" s="44">
        <v>384200</v>
      </c>
      <c r="R81" s="44">
        <v>457000</v>
      </c>
      <c r="S81" s="35"/>
      <c r="T81" s="35"/>
      <c r="U81" s="35">
        <f t="shared" si="38"/>
        <v>384200</v>
      </c>
      <c r="V81" s="35"/>
      <c r="W81" s="35">
        <f t="shared" si="39"/>
        <v>384200</v>
      </c>
      <c r="X81" s="35"/>
      <c r="Y81" s="35">
        <f t="shared" si="40"/>
        <v>384200</v>
      </c>
      <c r="Z81" s="35"/>
      <c r="AA81" s="35">
        <f t="shared" si="41"/>
        <v>384200</v>
      </c>
      <c r="AB81" s="35"/>
      <c r="AC81" s="35">
        <f t="shared" si="42"/>
        <v>384200</v>
      </c>
      <c r="AD81" s="45">
        <v>475300</v>
      </c>
      <c r="AE81" s="37"/>
      <c r="AF81" s="46">
        <v>475300</v>
      </c>
      <c r="AG81" s="37"/>
      <c r="AH81" s="46">
        <v>475300</v>
      </c>
      <c r="AI81" s="37"/>
      <c r="AJ81" s="46">
        <v>475300</v>
      </c>
    </row>
    <row r="82" spans="1:36" ht="17.25" customHeight="1">
      <c r="A82" s="39">
        <v>715</v>
      </c>
      <c r="B82" s="39" t="s">
        <v>157</v>
      </c>
      <c r="C82" s="55" t="s">
        <v>158</v>
      </c>
      <c r="D82" s="41"/>
      <c r="E82" s="67"/>
      <c r="F82" s="34"/>
      <c r="G82" s="44">
        <f>D82+F82</f>
        <v>0</v>
      </c>
      <c r="H82" s="34"/>
      <c r="I82" s="44"/>
      <c r="J82" s="48"/>
      <c r="K82" s="49"/>
      <c r="L82" s="34"/>
      <c r="M82" s="44">
        <f>M83</f>
        <v>380000</v>
      </c>
      <c r="N82" s="44"/>
      <c r="O82" s="44">
        <f>O83</f>
        <v>380000</v>
      </c>
      <c r="P82" s="44"/>
      <c r="Q82" s="44">
        <f>Q83</f>
        <v>300000</v>
      </c>
      <c r="R82" s="35">
        <f>R83</f>
        <v>400000</v>
      </c>
      <c r="S82" s="35">
        <f>S83</f>
        <v>0</v>
      </c>
      <c r="T82" s="35"/>
      <c r="U82" s="35">
        <f t="shared" si="38"/>
        <v>300000</v>
      </c>
      <c r="V82" s="35"/>
      <c r="W82" s="35">
        <f t="shared" si="39"/>
        <v>300000</v>
      </c>
      <c r="X82" s="35"/>
      <c r="Y82" s="35">
        <f t="shared" si="40"/>
        <v>300000</v>
      </c>
      <c r="Z82" s="35"/>
      <c r="AA82" s="35">
        <f t="shared" si="41"/>
        <v>300000</v>
      </c>
      <c r="AB82" s="35"/>
      <c r="AC82" s="35">
        <f t="shared" si="42"/>
        <v>300000</v>
      </c>
      <c r="AD82" s="45">
        <f>AD83</f>
        <v>300000</v>
      </c>
      <c r="AE82" s="37"/>
      <c r="AF82" s="46">
        <f>AF83</f>
        <v>300000</v>
      </c>
      <c r="AG82" s="37"/>
      <c r="AH82" s="46">
        <f>AH83</f>
        <v>300000</v>
      </c>
      <c r="AI82" s="37"/>
      <c r="AJ82" s="46">
        <f>AJ83</f>
        <v>300000</v>
      </c>
    </row>
    <row r="83" spans="1:36" ht="25.5" customHeight="1">
      <c r="A83" s="39">
        <v>715</v>
      </c>
      <c r="B83" s="39" t="s">
        <v>159</v>
      </c>
      <c r="C83" s="55" t="s">
        <v>160</v>
      </c>
      <c r="D83" s="41" t="e">
        <f>#REF!+#REF!</f>
        <v>#REF!</v>
      </c>
      <c r="E83" s="41" t="e">
        <f>#REF!+#REF!</f>
        <v>#REF!</v>
      </c>
      <c r="F83" s="41" t="e">
        <f>#REF!+#REF!</f>
        <v>#REF!</v>
      </c>
      <c r="G83" s="41" t="e">
        <f>#REF!+#REF!</f>
        <v>#REF!</v>
      </c>
      <c r="H83" s="41" t="e">
        <f>#REF!+#REF!</f>
        <v>#REF!</v>
      </c>
      <c r="I83" s="41" t="e">
        <f>#REF!+#REF!</f>
        <v>#REF!</v>
      </c>
      <c r="J83" s="42" t="e">
        <f>#REF!+#REF!</f>
        <v>#REF!</v>
      </c>
      <c r="K83" s="43" t="e">
        <f>#REF!+#REF!</f>
        <v>#REF!</v>
      </c>
      <c r="L83" s="34"/>
      <c r="M83" s="44">
        <v>380000</v>
      </c>
      <c r="N83" s="44"/>
      <c r="O83" s="44">
        <v>380000</v>
      </c>
      <c r="P83" s="44"/>
      <c r="Q83" s="44">
        <v>300000</v>
      </c>
      <c r="R83" s="44">
        <v>400000</v>
      </c>
      <c r="S83" s="35"/>
      <c r="T83" s="35"/>
      <c r="U83" s="35">
        <f t="shared" si="38"/>
        <v>300000</v>
      </c>
      <c r="V83" s="35"/>
      <c r="W83" s="35">
        <f t="shared" si="39"/>
        <v>300000</v>
      </c>
      <c r="X83" s="35"/>
      <c r="Y83" s="35">
        <f t="shared" si="40"/>
        <v>300000</v>
      </c>
      <c r="Z83" s="35"/>
      <c r="AA83" s="35">
        <f t="shared" si="41"/>
        <v>300000</v>
      </c>
      <c r="AB83" s="35"/>
      <c r="AC83" s="35">
        <f t="shared" si="42"/>
        <v>300000</v>
      </c>
      <c r="AD83" s="45">
        <v>300000</v>
      </c>
      <c r="AE83" s="37"/>
      <c r="AF83" s="46">
        <v>300000</v>
      </c>
      <c r="AG83" s="37"/>
      <c r="AH83" s="46">
        <v>300000</v>
      </c>
      <c r="AI83" s="37"/>
      <c r="AJ83" s="46">
        <v>300000</v>
      </c>
    </row>
    <row r="84" spans="1:36" ht="30" customHeight="1">
      <c r="A84" s="15">
        <v>715</v>
      </c>
      <c r="B84" s="15" t="s">
        <v>161</v>
      </c>
      <c r="C84" s="30" t="s">
        <v>162</v>
      </c>
      <c r="D84" s="31">
        <f t="shared" ref="D84:K84" si="44">D87+D85</f>
        <v>80000</v>
      </c>
      <c r="E84" s="31">
        <f t="shared" si="44"/>
        <v>87000</v>
      </c>
      <c r="F84" s="31">
        <f t="shared" si="44"/>
        <v>0</v>
      </c>
      <c r="G84" s="31">
        <f t="shared" si="44"/>
        <v>80000</v>
      </c>
      <c r="H84" s="31">
        <f t="shared" si="44"/>
        <v>0</v>
      </c>
      <c r="I84" s="31">
        <f t="shared" si="44"/>
        <v>0</v>
      </c>
      <c r="J84" s="32">
        <f t="shared" si="44"/>
        <v>0</v>
      </c>
      <c r="K84" s="33">
        <f t="shared" si="44"/>
        <v>80000</v>
      </c>
      <c r="L84" s="34"/>
      <c r="M84" s="35">
        <f>M85+M87</f>
        <v>125000</v>
      </c>
      <c r="N84" s="35"/>
      <c r="O84" s="35">
        <f>O85+O87</f>
        <v>125000</v>
      </c>
      <c r="P84" s="35"/>
      <c r="Q84" s="35">
        <f>Q85+Q87</f>
        <v>125000</v>
      </c>
      <c r="R84" s="35">
        <f>R85+R87</f>
        <v>125000</v>
      </c>
      <c r="S84" s="35">
        <f>S85+S87</f>
        <v>0</v>
      </c>
      <c r="T84" s="35"/>
      <c r="U84" s="35">
        <f t="shared" si="38"/>
        <v>125000</v>
      </c>
      <c r="V84" s="35"/>
      <c r="W84" s="35">
        <f t="shared" si="39"/>
        <v>125000</v>
      </c>
      <c r="X84" s="35"/>
      <c r="Y84" s="35">
        <f t="shared" si="40"/>
        <v>125000</v>
      </c>
      <c r="Z84" s="35"/>
      <c r="AA84" s="35">
        <f t="shared" si="41"/>
        <v>125000</v>
      </c>
      <c r="AB84" s="35"/>
      <c r="AC84" s="35">
        <f t="shared" si="42"/>
        <v>125000</v>
      </c>
      <c r="AD84" s="36">
        <f>AD85+AD87</f>
        <v>118000</v>
      </c>
      <c r="AE84" s="37"/>
      <c r="AF84" s="38">
        <f>AF85+AF87</f>
        <v>118000</v>
      </c>
      <c r="AG84" s="37"/>
      <c r="AH84" s="38">
        <f>AH85+AH87</f>
        <v>118000</v>
      </c>
      <c r="AI84" s="37"/>
      <c r="AJ84" s="38">
        <f>AJ85+AJ87</f>
        <v>118000</v>
      </c>
    </row>
    <row r="85" spans="1:36" ht="71.25" customHeight="1">
      <c r="A85" s="39">
        <v>715</v>
      </c>
      <c r="B85" s="39" t="s">
        <v>163</v>
      </c>
      <c r="C85" s="55" t="s">
        <v>164</v>
      </c>
      <c r="D85" s="41">
        <f t="shared" ref="D85:K85" si="45">D86</f>
        <v>30000</v>
      </c>
      <c r="E85" s="41">
        <f t="shared" si="45"/>
        <v>77000</v>
      </c>
      <c r="F85" s="41">
        <f t="shared" si="45"/>
        <v>0</v>
      </c>
      <c r="G85" s="41">
        <f t="shared" si="45"/>
        <v>30000</v>
      </c>
      <c r="H85" s="41">
        <f t="shared" si="45"/>
        <v>0</v>
      </c>
      <c r="I85" s="41">
        <f t="shared" si="45"/>
        <v>0</v>
      </c>
      <c r="J85" s="42">
        <f t="shared" si="45"/>
        <v>0</v>
      </c>
      <c r="K85" s="43">
        <f t="shared" si="45"/>
        <v>30000</v>
      </c>
      <c r="L85" s="34"/>
      <c r="M85" s="44">
        <f>M86</f>
        <v>50000</v>
      </c>
      <c r="N85" s="44"/>
      <c r="O85" s="44">
        <f>O86</f>
        <v>50000</v>
      </c>
      <c r="P85" s="44"/>
      <c r="Q85" s="44">
        <f>Q86</f>
        <v>50000</v>
      </c>
      <c r="R85" s="35">
        <f>R86</f>
        <v>50000</v>
      </c>
      <c r="S85" s="35">
        <f>S86</f>
        <v>0</v>
      </c>
      <c r="T85" s="35"/>
      <c r="U85" s="35">
        <f t="shared" si="38"/>
        <v>50000</v>
      </c>
      <c r="V85" s="35"/>
      <c r="W85" s="35">
        <f t="shared" si="39"/>
        <v>50000</v>
      </c>
      <c r="X85" s="35"/>
      <c r="Y85" s="35">
        <f t="shared" si="40"/>
        <v>50000</v>
      </c>
      <c r="Z85" s="35"/>
      <c r="AA85" s="35">
        <f t="shared" si="41"/>
        <v>50000</v>
      </c>
      <c r="AB85" s="35"/>
      <c r="AC85" s="35">
        <f t="shared" si="42"/>
        <v>50000</v>
      </c>
      <c r="AD85" s="45">
        <f>AD86</f>
        <v>50000</v>
      </c>
      <c r="AE85" s="37"/>
      <c r="AF85" s="46">
        <f>AF86</f>
        <v>50000</v>
      </c>
      <c r="AG85" s="37"/>
      <c r="AH85" s="46">
        <f>AH86</f>
        <v>50000</v>
      </c>
      <c r="AI85" s="37"/>
      <c r="AJ85" s="46">
        <f>AJ86</f>
        <v>50000</v>
      </c>
    </row>
    <row r="86" spans="1:36" ht="88.5" customHeight="1">
      <c r="A86" s="39">
        <v>715</v>
      </c>
      <c r="B86" s="68" t="s">
        <v>165</v>
      </c>
      <c r="C86" s="55" t="s">
        <v>166</v>
      </c>
      <c r="D86" s="41">
        <v>30000</v>
      </c>
      <c r="E86" s="53">
        <v>77000</v>
      </c>
      <c r="F86" s="34"/>
      <c r="G86" s="44">
        <f>D86+F86</f>
        <v>30000</v>
      </c>
      <c r="H86" s="34"/>
      <c r="I86" s="44"/>
      <c r="J86" s="48"/>
      <c r="K86" s="49">
        <f>D86+J86</f>
        <v>30000</v>
      </c>
      <c r="L86" s="34"/>
      <c r="M86" s="44">
        <v>50000</v>
      </c>
      <c r="N86" s="44"/>
      <c r="O86" s="44">
        <v>50000</v>
      </c>
      <c r="P86" s="44"/>
      <c r="Q86" s="44">
        <v>50000</v>
      </c>
      <c r="R86" s="44">
        <v>50000</v>
      </c>
      <c r="S86" s="35"/>
      <c r="T86" s="35"/>
      <c r="U86" s="35">
        <f t="shared" si="38"/>
        <v>50000</v>
      </c>
      <c r="V86" s="35"/>
      <c r="W86" s="35">
        <f t="shared" si="39"/>
        <v>50000</v>
      </c>
      <c r="X86" s="35"/>
      <c r="Y86" s="35">
        <f t="shared" si="40"/>
        <v>50000</v>
      </c>
      <c r="Z86" s="35"/>
      <c r="AA86" s="35">
        <f t="shared" si="41"/>
        <v>50000</v>
      </c>
      <c r="AB86" s="35"/>
      <c r="AC86" s="35">
        <f t="shared" si="42"/>
        <v>50000</v>
      </c>
      <c r="AD86" s="45">
        <v>50000</v>
      </c>
      <c r="AE86" s="37"/>
      <c r="AF86" s="46">
        <v>50000</v>
      </c>
      <c r="AG86" s="37"/>
      <c r="AH86" s="46">
        <v>50000</v>
      </c>
      <c r="AI86" s="37"/>
      <c r="AJ86" s="46">
        <v>50000</v>
      </c>
    </row>
    <row r="87" spans="1:36" ht="38.25">
      <c r="A87" s="39">
        <v>715</v>
      </c>
      <c r="B87" s="39" t="s">
        <v>167</v>
      </c>
      <c r="C87" s="55" t="s">
        <v>168</v>
      </c>
      <c r="D87" s="41">
        <f t="shared" ref="D87:K88" si="46">D88</f>
        <v>50000</v>
      </c>
      <c r="E87" s="41">
        <f t="shared" si="46"/>
        <v>10000</v>
      </c>
      <c r="F87" s="41">
        <f t="shared" si="46"/>
        <v>0</v>
      </c>
      <c r="G87" s="41">
        <f t="shared" si="46"/>
        <v>50000</v>
      </c>
      <c r="H87" s="41">
        <f t="shared" si="46"/>
        <v>0</v>
      </c>
      <c r="I87" s="41">
        <f t="shared" si="46"/>
        <v>0</v>
      </c>
      <c r="J87" s="42">
        <f t="shared" si="46"/>
        <v>0</v>
      </c>
      <c r="K87" s="43">
        <f t="shared" si="46"/>
        <v>50000</v>
      </c>
      <c r="L87" s="34"/>
      <c r="M87" s="44">
        <f>M88</f>
        <v>75000</v>
      </c>
      <c r="N87" s="44"/>
      <c r="O87" s="44">
        <f>O88</f>
        <v>75000</v>
      </c>
      <c r="P87" s="44"/>
      <c r="Q87" s="44">
        <f t="shared" ref="Q87:S88" si="47">Q88</f>
        <v>75000</v>
      </c>
      <c r="R87" s="35">
        <f t="shared" si="47"/>
        <v>75000</v>
      </c>
      <c r="S87" s="35">
        <f t="shared" si="47"/>
        <v>0</v>
      </c>
      <c r="T87" s="35"/>
      <c r="U87" s="35">
        <f t="shared" si="38"/>
        <v>75000</v>
      </c>
      <c r="V87" s="35"/>
      <c r="W87" s="35">
        <f t="shared" si="39"/>
        <v>75000</v>
      </c>
      <c r="X87" s="35"/>
      <c r="Y87" s="35">
        <f t="shared" si="40"/>
        <v>75000</v>
      </c>
      <c r="Z87" s="35"/>
      <c r="AA87" s="35">
        <f t="shared" si="41"/>
        <v>75000</v>
      </c>
      <c r="AB87" s="35"/>
      <c r="AC87" s="35">
        <f t="shared" si="42"/>
        <v>75000</v>
      </c>
      <c r="AD87" s="45">
        <f>AD88</f>
        <v>68000</v>
      </c>
      <c r="AE87" s="37"/>
      <c r="AF87" s="46">
        <f>AF88</f>
        <v>68000</v>
      </c>
      <c r="AG87" s="37"/>
      <c r="AH87" s="46">
        <f>AH88</f>
        <v>68000</v>
      </c>
      <c r="AI87" s="37"/>
      <c r="AJ87" s="46">
        <f>AJ88</f>
        <v>68000</v>
      </c>
    </row>
    <row r="88" spans="1:36" ht="38.25" customHeight="1">
      <c r="A88" s="39">
        <v>715</v>
      </c>
      <c r="B88" s="39" t="s">
        <v>169</v>
      </c>
      <c r="C88" s="55" t="s">
        <v>170</v>
      </c>
      <c r="D88" s="41">
        <f t="shared" si="46"/>
        <v>50000</v>
      </c>
      <c r="E88" s="41">
        <f t="shared" si="46"/>
        <v>10000</v>
      </c>
      <c r="F88" s="41">
        <f t="shared" si="46"/>
        <v>0</v>
      </c>
      <c r="G88" s="41">
        <f t="shared" si="46"/>
        <v>50000</v>
      </c>
      <c r="H88" s="41">
        <f t="shared" si="46"/>
        <v>0</v>
      </c>
      <c r="I88" s="41">
        <f t="shared" si="46"/>
        <v>0</v>
      </c>
      <c r="J88" s="42">
        <f t="shared" si="46"/>
        <v>0</v>
      </c>
      <c r="K88" s="43">
        <f t="shared" si="46"/>
        <v>50000</v>
      </c>
      <c r="L88" s="34"/>
      <c r="M88" s="44">
        <f>M89</f>
        <v>75000</v>
      </c>
      <c r="N88" s="44"/>
      <c r="O88" s="44">
        <f>O89</f>
        <v>75000</v>
      </c>
      <c r="P88" s="44"/>
      <c r="Q88" s="44">
        <f t="shared" si="47"/>
        <v>75000</v>
      </c>
      <c r="R88" s="35">
        <f t="shared" si="47"/>
        <v>75000</v>
      </c>
      <c r="S88" s="35">
        <f t="shared" si="47"/>
        <v>0</v>
      </c>
      <c r="T88" s="35"/>
      <c r="U88" s="35">
        <f t="shared" si="38"/>
        <v>75000</v>
      </c>
      <c r="V88" s="35"/>
      <c r="W88" s="35">
        <f t="shared" si="39"/>
        <v>75000</v>
      </c>
      <c r="X88" s="35"/>
      <c r="Y88" s="35">
        <f t="shared" si="40"/>
        <v>75000</v>
      </c>
      <c r="Z88" s="35"/>
      <c r="AA88" s="35">
        <f t="shared" si="41"/>
        <v>75000</v>
      </c>
      <c r="AB88" s="35"/>
      <c r="AC88" s="35">
        <f t="shared" si="42"/>
        <v>75000</v>
      </c>
      <c r="AD88" s="45">
        <f>AD89</f>
        <v>68000</v>
      </c>
      <c r="AE88" s="37"/>
      <c r="AF88" s="46">
        <f>AF89</f>
        <v>68000</v>
      </c>
      <c r="AG88" s="37"/>
      <c r="AH88" s="46">
        <f>AH89</f>
        <v>68000</v>
      </c>
      <c r="AI88" s="37"/>
      <c r="AJ88" s="46">
        <f>AJ89</f>
        <v>68000</v>
      </c>
    </row>
    <row r="89" spans="1:36" ht="50.25" customHeight="1">
      <c r="A89" s="39">
        <v>715</v>
      </c>
      <c r="B89" s="39" t="s">
        <v>171</v>
      </c>
      <c r="C89" s="55" t="s">
        <v>172</v>
      </c>
      <c r="D89" s="41">
        <v>50000</v>
      </c>
      <c r="E89" s="53">
        <v>10000</v>
      </c>
      <c r="F89" s="34"/>
      <c r="G89" s="44">
        <f>D89+F89</f>
        <v>50000</v>
      </c>
      <c r="H89" s="34"/>
      <c r="I89" s="44"/>
      <c r="J89" s="48"/>
      <c r="K89" s="49">
        <f>D89+J89</f>
        <v>50000</v>
      </c>
      <c r="L89" s="34"/>
      <c r="M89" s="44">
        <v>75000</v>
      </c>
      <c r="N89" s="44"/>
      <c r="O89" s="44">
        <v>75000</v>
      </c>
      <c r="P89" s="44"/>
      <c r="Q89" s="44">
        <v>75000</v>
      </c>
      <c r="R89" s="44">
        <v>75000</v>
      </c>
      <c r="S89" s="35"/>
      <c r="T89" s="35"/>
      <c r="U89" s="35">
        <f t="shared" si="38"/>
        <v>75000</v>
      </c>
      <c r="V89" s="35"/>
      <c r="W89" s="35">
        <f t="shared" si="39"/>
        <v>75000</v>
      </c>
      <c r="X89" s="35"/>
      <c r="Y89" s="35">
        <f t="shared" si="40"/>
        <v>75000</v>
      </c>
      <c r="Z89" s="35"/>
      <c r="AA89" s="35">
        <f t="shared" si="41"/>
        <v>75000</v>
      </c>
      <c r="AB89" s="35"/>
      <c r="AC89" s="35">
        <f t="shared" si="42"/>
        <v>75000</v>
      </c>
      <c r="AD89" s="45">
        <v>68000</v>
      </c>
      <c r="AE89" s="37"/>
      <c r="AF89" s="46">
        <v>68000</v>
      </c>
      <c r="AG89" s="37"/>
      <c r="AH89" s="46">
        <v>68000</v>
      </c>
      <c r="AI89" s="37"/>
      <c r="AJ89" s="46">
        <v>68000</v>
      </c>
    </row>
    <row r="90" spans="1:36" ht="25.5" hidden="1" customHeight="1">
      <c r="A90" s="39"/>
      <c r="B90" s="39" t="s">
        <v>173</v>
      </c>
      <c r="C90" s="55" t="s">
        <v>174</v>
      </c>
      <c r="D90" s="41"/>
      <c r="E90" s="47"/>
      <c r="F90" s="34"/>
      <c r="G90" s="44">
        <f>D90+F90</f>
        <v>0</v>
      </c>
      <c r="H90" s="34"/>
      <c r="I90" s="44">
        <f>G90+H90</f>
        <v>0</v>
      </c>
      <c r="J90" s="48"/>
      <c r="K90" s="49"/>
      <c r="L90" s="34"/>
      <c r="M90" s="44">
        <f>K90+L90</f>
        <v>0</v>
      </c>
      <c r="N90" s="44"/>
      <c r="O90" s="44">
        <f>M90+N90</f>
        <v>0</v>
      </c>
      <c r="P90" s="44"/>
      <c r="Q90" s="44"/>
      <c r="R90" s="37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50"/>
      <c r="AE90" s="37"/>
      <c r="AF90" s="51"/>
      <c r="AG90" s="37"/>
      <c r="AH90" s="51"/>
      <c r="AI90" s="37"/>
      <c r="AJ90" s="51"/>
    </row>
    <row r="91" spans="1:36" ht="22.5" hidden="1" customHeight="1">
      <c r="A91" s="39"/>
      <c r="B91" s="39" t="s">
        <v>175</v>
      </c>
      <c r="C91" s="55" t="s">
        <v>176</v>
      </c>
      <c r="D91" s="41"/>
      <c r="E91" s="47"/>
      <c r="F91" s="34"/>
      <c r="G91" s="44">
        <f>D91+F91</f>
        <v>0</v>
      </c>
      <c r="H91" s="34"/>
      <c r="I91" s="44">
        <f>G91+H91</f>
        <v>0</v>
      </c>
      <c r="J91" s="48"/>
      <c r="K91" s="49"/>
      <c r="L91" s="34"/>
      <c r="M91" s="44">
        <f>K91+L91</f>
        <v>0</v>
      </c>
      <c r="N91" s="44"/>
      <c r="O91" s="44">
        <f>M91+N91</f>
        <v>0</v>
      </c>
      <c r="P91" s="44"/>
      <c r="Q91" s="44"/>
      <c r="R91" s="37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50"/>
      <c r="AE91" s="37"/>
      <c r="AF91" s="51"/>
      <c r="AG91" s="37"/>
      <c r="AH91" s="51"/>
      <c r="AI91" s="37"/>
      <c r="AJ91" s="51"/>
    </row>
    <row r="92" spans="1:36" ht="25.5" customHeight="1">
      <c r="A92" s="15"/>
      <c r="B92" s="15" t="s">
        <v>177</v>
      </c>
      <c r="C92" s="30" t="s">
        <v>178</v>
      </c>
      <c r="D92" s="31" t="e">
        <f>D93+D94+D99+#REF!+D117+#REF!+D118+D119</f>
        <v>#REF!</v>
      </c>
      <c r="E92" s="31" t="e">
        <f>E93+E94+E99+#REF!+E117+#REF!+E118+E119</f>
        <v>#REF!</v>
      </c>
      <c r="F92" s="31" t="e">
        <f>F93+F94+F99+#REF!+F117+#REF!+F118+F119</f>
        <v>#REF!</v>
      </c>
      <c r="G92" s="31" t="e">
        <f>G93+G94+G99+#REF!+G117+#REF!+G118+G119</f>
        <v>#REF!</v>
      </c>
      <c r="H92" s="31" t="e">
        <f>H93+H94+H99+#REF!+H117+#REF!+H118+H119</f>
        <v>#REF!</v>
      </c>
      <c r="I92" s="31" t="e">
        <f>I93+I94+I99+#REF!+I117+#REF!+I118+I119</f>
        <v>#REF!</v>
      </c>
      <c r="J92" s="32" t="e">
        <f>J93+J94+J99+#REF!+J117+#REF!+J118+J119</f>
        <v>#REF!</v>
      </c>
      <c r="K92" s="33" t="e">
        <f>K93+K94+K99+#REF!+K117+#REF!+K118+K119</f>
        <v>#REF!</v>
      </c>
      <c r="L92" s="34"/>
      <c r="M92" s="35">
        <f>M95+M97+M106+M114+M119+M125+M127</f>
        <v>1272600</v>
      </c>
      <c r="N92" s="35"/>
      <c r="O92" s="35">
        <f>O95+O97+O106+O114+O119+O125+O127</f>
        <v>1272600</v>
      </c>
      <c r="P92" s="35"/>
      <c r="Q92" s="35">
        <f>Q95+Q97+Q100+Q102+Q104+Q106+Q108+Q110+Q112+Q114+Q119+Q125+Q127</f>
        <v>1648800</v>
      </c>
      <c r="R92" s="35">
        <f>R95+R97+R100+R102+R104+R106+R108+R110+R112+R114+R119+R125+R127</f>
        <v>1322600</v>
      </c>
      <c r="S92" s="35">
        <f>S95+S97+S100+S102+S104+S106+S108+S110+S112+S114+S119+S125+S127</f>
        <v>0</v>
      </c>
      <c r="T92" s="35"/>
      <c r="U92" s="35">
        <f>Q92+T92</f>
        <v>1648800</v>
      </c>
      <c r="V92" s="35"/>
      <c r="W92" s="35">
        <f>U92+V92</f>
        <v>1648800</v>
      </c>
      <c r="X92" s="35"/>
      <c r="Y92" s="35">
        <f>W92+X92</f>
        <v>1648800</v>
      </c>
      <c r="Z92" s="35"/>
      <c r="AA92" s="35">
        <f>Y92+Z92</f>
        <v>1648800</v>
      </c>
      <c r="AB92" s="35"/>
      <c r="AC92" s="35">
        <f>AA92+AB92</f>
        <v>1648800</v>
      </c>
      <c r="AD92" s="36">
        <f>AD95+AD97+AD100+AD102+AD104+AD106+AD108+AD110+AD112+AD114+AD119+AD125+AD127</f>
        <v>1647000</v>
      </c>
      <c r="AE92" s="37"/>
      <c r="AF92" s="38">
        <f>AF95+AF97+AF100+AF102+AF104+AF106+AF108+AF110+AF112+AF114+AF119+AF125+AF127</f>
        <v>1647000</v>
      </c>
      <c r="AG92" s="37"/>
      <c r="AH92" s="38">
        <f>AH95+AH97+AH100+AH102+AH104+AH106+AH108+AH110+AH112+AH114+AH119+AH125+AH127</f>
        <v>1647000</v>
      </c>
      <c r="AI92" s="37"/>
      <c r="AJ92" s="38">
        <f>AJ95+AJ97+AJ100+AJ102+AJ104+AJ106+AJ108+AJ110+AJ112+AJ114+AJ119+AJ125+AJ127</f>
        <v>1647000</v>
      </c>
    </row>
    <row r="93" spans="1:36" ht="16.5" hidden="1" customHeight="1">
      <c r="A93" s="15"/>
      <c r="B93" s="39" t="s">
        <v>179</v>
      </c>
      <c r="C93" s="55" t="s">
        <v>180</v>
      </c>
      <c r="D93" s="41">
        <v>100000</v>
      </c>
      <c r="E93" s="31"/>
      <c r="F93" s="31"/>
      <c r="G93" s="31"/>
      <c r="H93" s="31"/>
      <c r="I93" s="31"/>
      <c r="J93" s="48"/>
      <c r="K93" s="52">
        <f>D93+J93</f>
        <v>100000</v>
      </c>
      <c r="L93" s="34"/>
      <c r="M93" s="44"/>
      <c r="N93" s="44"/>
      <c r="O93" s="44"/>
      <c r="P93" s="44"/>
      <c r="Q93" s="44"/>
      <c r="R93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/>
      <c r="AE93" s="37"/>
      <c r="AF93"/>
      <c r="AG93" s="37"/>
      <c r="AH93"/>
      <c r="AI93" s="37"/>
      <c r="AJ93"/>
    </row>
    <row r="94" spans="1:36" ht="21.75" hidden="1" customHeight="1">
      <c r="A94" s="15"/>
      <c r="B94" s="39" t="s">
        <v>181</v>
      </c>
      <c r="C94" s="55" t="s">
        <v>182</v>
      </c>
      <c r="D94" s="41">
        <v>5000</v>
      </c>
      <c r="E94" s="31"/>
      <c r="F94" s="31"/>
      <c r="G94" s="31"/>
      <c r="H94" s="31"/>
      <c r="I94" s="31"/>
      <c r="J94" s="48"/>
      <c r="K94" s="52">
        <f>D94+J94</f>
        <v>5000</v>
      </c>
      <c r="L94" s="34"/>
      <c r="M94" s="44"/>
      <c r="N94" s="44"/>
      <c r="O94" s="44"/>
      <c r="P94" s="44"/>
      <c r="Q94" s="44"/>
      <c r="R9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/>
      <c r="AE94" s="37"/>
      <c r="AF94"/>
      <c r="AG94" s="37"/>
      <c r="AH94"/>
      <c r="AI94" s="37"/>
      <c r="AJ94"/>
    </row>
    <row r="95" spans="1:36" ht="53.25" customHeight="1">
      <c r="A95" s="66">
        <v>715</v>
      </c>
      <c r="B95" s="66" t="s">
        <v>183</v>
      </c>
      <c r="C95" s="58" t="s">
        <v>184</v>
      </c>
      <c r="D95" s="41"/>
      <c r="E95" s="31"/>
      <c r="F95" s="31"/>
      <c r="G95" s="31"/>
      <c r="H95" s="31"/>
      <c r="I95" s="31"/>
      <c r="J95" s="48"/>
      <c r="K95" s="52"/>
      <c r="L95" s="34"/>
      <c r="M95" s="59">
        <f>M96</f>
        <v>23000</v>
      </c>
      <c r="N95" s="59"/>
      <c r="O95" s="59">
        <f>O96</f>
        <v>23000</v>
      </c>
      <c r="P95" s="59"/>
      <c r="Q95" s="59">
        <f>Q96</f>
        <v>30000</v>
      </c>
      <c r="R95" s="35">
        <f>R96</f>
        <v>22500</v>
      </c>
      <c r="S95" s="35">
        <f>S96</f>
        <v>0</v>
      </c>
      <c r="T95" s="35"/>
      <c r="U95" s="35">
        <f>Q95+T95</f>
        <v>30000</v>
      </c>
      <c r="V95" s="35"/>
      <c r="W95" s="35">
        <f>U95+V95</f>
        <v>30000</v>
      </c>
      <c r="X95" s="35"/>
      <c r="Y95" s="35">
        <f>W95+X95</f>
        <v>30000</v>
      </c>
      <c r="Z95" s="35"/>
      <c r="AA95" s="35">
        <f>Y95+Z95</f>
        <v>30000</v>
      </c>
      <c r="AB95" s="35"/>
      <c r="AC95" s="35">
        <f>AA95+AB95</f>
        <v>30000</v>
      </c>
      <c r="AD95" s="60">
        <f>AD96</f>
        <v>30000</v>
      </c>
      <c r="AE95" s="37"/>
      <c r="AF95" s="61">
        <f>AF96</f>
        <v>30000</v>
      </c>
      <c r="AG95" s="37"/>
      <c r="AH95" s="61">
        <f>AH96</f>
        <v>30000</v>
      </c>
      <c r="AI95" s="37"/>
      <c r="AJ95" s="61">
        <f>AJ96</f>
        <v>30000</v>
      </c>
    </row>
    <row r="96" spans="1:36" ht="53.25" customHeight="1">
      <c r="A96" s="39">
        <v>715</v>
      </c>
      <c r="B96" s="39" t="s">
        <v>185</v>
      </c>
      <c r="C96" s="55" t="s">
        <v>186</v>
      </c>
      <c r="D96" s="41"/>
      <c r="E96" s="31"/>
      <c r="F96" s="31"/>
      <c r="G96" s="31"/>
      <c r="H96" s="31"/>
      <c r="I96" s="31"/>
      <c r="J96" s="48"/>
      <c r="K96" s="52"/>
      <c r="L96" s="34"/>
      <c r="M96" s="44">
        <v>23000</v>
      </c>
      <c r="N96" s="44"/>
      <c r="O96" s="44">
        <v>23000</v>
      </c>
      <c r="P96" s="44"/>
      <c r="Q96" s="44">
        <v>30000</v>
      </c>
      <c r="R96" s="44">
        <v>22500</v>
      </c>
      <c r="S96" s="35"/>
      <c r="T96" s="35"/>
      <c r="U96" s="35">
        <f>Q96+T96</f>
        <v>30000</v>
      </c>
      <c r="V96" s="35"/>
      <c r="W96" s="35">
        <f>U96+V96</f>
        <v>30000</v>
      </c>
      <c r="X96" s="35"/>
      <c r="Y96" s="35">
        <f>W96+X96</f>
        <v>30000</v>
      </c>
      <c r="Z96" s="35"/>
      <c r="AA96" s="35">
        <f>Y96+Z96</f>
        <v>30000</v>
      </c>
      <c r="AB96" s="35"/>
      <c r="AC96" s="35">
        <f>AA96+AB96</f>
        <v>30000</v>
      </c>
      <c r="AD96" s="45">
        <v>30000</v>
      </c>
      <c r="AE96" s="37"/>
      <c r="AF96" s="46">
        <v>30000</v>
      </c>
      <c r="AG96" s="37"/>
      <c r="AH96" s="46">
        <v>30000</v>
      </c>
      <c r="AI96" s="37"/>
      <c r="AJ96" s="46">
        <v>30000</v>
      </c>
    </row>
    <row r="97" spans="1:36" ht="89.25">
      <c r="A97" s="39">
        <v>715</v>
      </c>
      <c r="B97" s="66" t="s">
        <v>187</v>
      </c>
      <c r="C97" s="58" t="s">
        <v>188</v>
      </c>
      <c r="D97" s="41"/>
      <c r="E97" s="31"/>
      <c r="F97" s="31"/>
      <c r="G97" s="31"/>
      <c r="H97" s="31"/>
      <c r="I97" s="31"/>
      <c r="J97" s="48"/>
      <c r="K97" s="52"/>
      <c r="L97" s="34"/>
      <c r="M97" s="59">
        <f>M99</f>
        <v>3000</v>
      </c>
      <c r="N97" s="59"/>
      <c r="O97" s="59">
        <f>O99</f>
        <v>3000</v>
      </c>
      <c r="P97" s="59"/>
      <c r="Q97" s="59">
        <f>Q98+Q99</f>
        <v>25000</v>
      </c>
      <c r="R97" s="59">
        <f>R98+R99</f>
        <v>2000</v>
      </c>
      <c r="S97" s="59">
        <f>S98+S99</f>
        <v>0</v>
      </c>
      <c r="T97" s="59"/>
      <c r="U97" s="35">
        <f>Q97+T97</f>
        <v>25000</v>
      </c>
      <c r="V97" s="59"/>
      <c r="W97" s="35">
        <f>U97+V97</f>
        <v>25000</v>
      </c>
      <c r="X97" s="59"/>
      <c r="Y97" s="35">
        <f>W97+X97</f>
        <v>25000</v>
      </c>
      <c r="Z97" s="35"/>
      <c r="AA97" s="35">
        <f>Y97+Z97</f>
        <v>25000</v>
      </c>
      <c r="AB97" s="35"/>
      <c r="AC97" s="35">
        <f>AA97+AB97</f>
        <v>25000</v>
      </c>
      <c r="AD97" s="60">
        <f>AD98+AD99</f>
        <v>25000</v>
      </c>
      <c r="AE97" s="37"/>
      <c r="AF97" s="61">
        <f>AF98+AF99</f>
        <v>25000</v>
      </c>
      <c r="AG97" s="37"/>
      <c r="AH97" s="61">
        <f>AH98+AH99</f>
        <v>25000</v>
      </c>
      <c r="AI97" s="37"/>
      <c r="AJ97" s="61">
        <f>AJ98+AJ99</f>
        <v>25000</v>
      </c>
    </row>
    <row r="98" spans="1:36" ht="78" customHeight="1">
      <c r="A98" s="39">
        <v>715</v>
      </c>
      <c r="B98" s="39" t="s">
        <v>189</v>
      </c>
      <c r="C98" s="55" t="s">
        <v>190</v>
      </c>
      <c r="D98" s="41"/>
      <c r="E98" s="31"/>
      <c r="F98" s="31"/>
      <c r="G98" s="31"/>
      <c r="H98" s="31"/>
      <c r="I98" s="31"/>
      <c r="J98" s="48"/>
      <c r="K98" s="52"/>
      <c r="L98" s="34"/>
      <c r="M98" s="59"/>
      <c r="N98" s="59"/>
      <c r="O98" s="59"/>
      <c r="P98" s="59"/>
      <c r="Q98" s="44">
        <v>25000</v>
      </c>
      <c r="R98" s="35"/>
      <c r="S98" s="35"/>
      <c r="T98" s="35"/>
      <c r="U98" s="35">
        <f>Q98+T98</f>
        <v>25000</v>
      </c>
      <c r="V98" s="35"/>
      <c r="W98" s="35">
        <f>U98+V98</f>
        <v>25000</v>
      </c>
      <c r="X98" s="35"/>
      <c r="Y98" s="35">
        <f>W98+X98</f>
        <v>25000</v>
      </c>
      <c r="Z98" s="35"/>
      <c r="AA98" s="35">
        <f>Y98+Z98</f>
        <v>25000</v>
      </c>
      <c r="AB98" s="35"/>
      <c r="AC98" s="35">
        <f>AA98+AB98</f>
        <v>25000</v>
      </c>
      <c r="AD98" s="45">
        <v>25000</v>
      </c>
      <c r="AE98" s="37"/>
      <c r="AF98" s="46">
        <v>25000</v>
      </c>
      <c r="AG98" s="37"/>
      <c r="AH98" s="46">
        <v>25000</v>
      </c>
      <c r="AI98" s="37"/>
      <c r="AJ98" s="46">
        <v>25000</v>
      </c>
    </row>
    <row r="99" spans="1:36" ht="74.25" hidden="1" customHeight="1">
      <c r="A99" s="39">
        <v>715</v>
      </c>
      <c r="B99" s="39" t="s">
        <v>191</v>
      </c>
      <c r="C99" s="55" t="s">
        <v>192</v>
      </c>
      <c r="D99" s="41">
        <v>5000</v>
      </c>
      <c r="E99" s="53">
        <v>-20000</v>
      </c>
      <c r="F99" s="34"/>
      <c r="G99" s="44">
        <f>D99+F99</f>
        <v>5000</v>
      </c>
      <c r="H99" s="34"/>
      <c r="I99" s="44"/>
      <c r="J99" s="48"/>
      <c r="K99" s="52">
        <f>D99+J99</f>
        <v>5000</v>
      </c>
      <c r="L99" s="34"/>
      <c r="M99" s="44">
        <v>3000</v>
      </c>
      <c r="N99" s="44"/>
      <c r="O99" s="44">
        <v>3000</v>
      </c>
      <c r="P99" s="44"/>
      <c r="Q99" s="44">
        <v>0</v>
      </c>
      <c r="R99" s="44">
        <v>2000</v>
      </c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45">
        <v>0</v>
      </c>
      <c r="AE99" s="37"/>
      <c r="AF99" s="46">
        <v>0</v>
      </c>
      <c r="AG99" s="37"/>
      <c r="AH99" s="46">
        <v>0</v>
      </c>
      <c r="AI99" s="37"/>
      <c r="AJ99" s="46">
        <v>0</v>
      </c>
    </row>
    <row r="100" spans="1:36" ht="50.25" customHeight="1">
      <c r="A100" s="39">
        <v>886</v>
      </c>
      <c r="B100" s="66" t="s">
        <v>193</v>
      </c>
      <c r="C100" s="58" t="s">
        <v>194</v>
      </c>
      <c r="D100" s="41"/>
      <c r="E100" s="53"/>
      <c r="F100" s="34"/>
      <c r="G100" s="44"/>
      <c r="H100" s="34"/>
      <c r="I100" s="44"/>
      <c r="J100" s="48"/>
      <c r="K100" s="52"/>
      <c r="L100" s="34"/>
      <c r="M100" s="44"/>
      <c r="N100" s="44"/>
      <c r="O100" s="44"/>
      <c r="P100" s="44"/>
      <c r="Q100" s="59">
        <f>Q101</f>
        <v>9000</v>
      </c>
      <c r="R100" s="35">
        <f>R101</f>
        <v>0</v>
      </c>
      <c r="S100" s="35">
        <f>S101</f>
        <v>0</v>
      </c>
      <c r="T100" s="35"/>
      <c r="U100" s="35">
        <f t="shared" ref="U100:U115" si="48">Q100+T100</f>
        <v>9000</v>
      </c>
      <c r="V100" s="35"/>
      <c r="W100" s="35">
        <f t="shared" ref="W100:W115" si="49">U100+V100</f>
        <v>9000</v>
      </c>
      <c r="X100" s="35"/>
      <c r="Y100" s="35">
        <f t="shared" ref="Y100:Y115" si="50">W100+X100</f>
        <v>9000</v>
      </c>
      <c r="Z100" s="35"/>
      <c r="AA100" s="35">
        <f t="shared" ref="AA100:AA115" si="51">Y100+Z100</f>
        <v>9000</v>
      </c>
      <c r="AB100" s="35"/>
      <c r="AC100" s="35">
        <f t="shared" ref="AC100:AC115" si="52">AA100+AB100</f>
        <v>9000</v>
      </c>
      <c r="AD100" s="60">
        <f>AD101</f>
        <v>9000</v>
      </c>
      <c r="AE100" s="37"/>
      <c r="AF100" s="61">
        <f>AF101</f>
        <v>9000</v>
      </c>
      <c r="AG100" s="37"/>
      <c r="AH100" s="61">
        <f>AH101</f>
        <v>9000</v>
      </c>
      <c r="AI100" s="37"/>
      <c r="AJ100" s="61">
        <f>AJ101</f>
        <v>9000</v>
      </c>
    </row>
    <row r="101" spans="1:36" ht="60.75" customHeight="1">
      <c r="A101" s="39">
        <v>886</v>
      </c>
      <c r="B101" s="39" t="s">
        <v>195</v>
      </c>
      <c r="C101" s="55" t="s">
        <v>196</v>
      </c>
      <c r="D101" s="41"/>
      <c r="E101" s="53"/>
      <c r="F101" s="34"/>
      <c r="G101" s="44"/>
      <c r="H101" s="34"/>
      <c r="I101" s="44"/>
      <c r="J101" s="48"/>
      <c r="K101" s="52"/>
      <c r="L101" s="34"/>
      <c r="M101" s="44"/>
      <c r="N101" s="44"/>
      <c r="O101" s="44"/>
      <c r="P101" s="44"/>
      <c r="Q101" s="44">
        <v>9000</v>
      </c>
      <c r="R101" s="44"/>
      <c r="S101" s="35"/>
      <c r="T101" s="35"/>
      <c r="U101" s="35">
        <f t="shared" si="48"/>
        <v>9000</v>
      </c>
      <c r="V101" s="35"/>
      <c r="W101" s="35">
        <f t="shared" si="49"/>
        <v>9000</v>
      </c>
      <c r="X101" s="35"/>
      <c r="Y101" s="35">
        <f t="shared" si="50"/>
        <v>9000</v>
      </c>
      <c r="Z101" s="35"/>
      <c r="AA101" s="35">
        <f t="shared" si="51"/>
        <v>9000</v>
      </c>
      <c r="AB101" s="35"/>
      <c r="AC101" s="35">
        <f t="shared" si="52"/>
        <v>9000</v>
      </c>
      <c r="AD101" s="45">
        <v>9000</v>
      </c>
      <c r="AE101" s="37"/>
      <c r="AF101" s="46">
        <v>9000</v>
      </c>
      <c r="AG101" s="37"/>
      <c r="AH101" s="46">
        <v>9000</v>
      </c>
      <c r="AI101" s="37"/>
      <c r="AJ101" s="46">
        <v>9000</v>
      </c>
    </row>
    <row r="102" spans="1:36" ht="54" customHeight="1">
      <c r="A102" s="39">
        <v>886</v>
      </c>
      <c r="B102" s="66" t="s">
        <v>197</v>
      </c>
      <c r="C102" s="58" t="s">
        <v>198</v>
      </c>
      <c r="D102" s="41"/>
      <c r="E102" s="53"/>
      <c r="F102" s="34"/>
      <c r="G102" s="44"/>
      <c r="H102" s="34"/>
      <c r="I102" s="44"/>
      <c r="J102" s="48"/>
      <c r="K102" s="52"/>
      <c r="L102" s="34"/>
      <c r="M102" s="44"/>
      <c r="N102" s="44"/>
      <c r="O102" s="44"/>
      <c r="P102" s="44"/>
      <c r="Q102" s="59">
        <f>Q103</f>
        <v>116800</v>
      </c>
      <c r="R102" s="59">
        <f>R103</f>
        <v>0</v>
      </c>
      <c r="S102" s="59">
        <f>S103</f>
        <v>0</v>
      </c>
      <c r="T102" s="59"/>
      <c r="U102" s="35">
        <f t="shared" si="48"/>
        <v>116800</v>
      </c>
      <c r="V102" s="59"/>
      <c r="W102" s="35">
        <f t="shared" si="49"/>
        <v>116800</v>
      </c>
      <c r="X102" s="59"/>
      <c r="Y102" s="35">
        <f t="shared" si="50"/>
        <v>116800</v>
      </c>
      <c r="Z102" s="35"/>
      <c r="AA102" s="35">
        <f t="shared" si="51"/>
        <v>116800</v>
      </c>
      <c r="AB102" s="35"/>
      <c r="AC102" s="35">
        <f t="shared" si="52"/>
        <v>116800</v>
      </c>
      <c r="AD102" s="60">
        <f>AD103</f>
        <v>115000</v>
      </c>
      <c r="AE102" s="37"/>
      <c r="AF102" s="61">
        <f>AF103</f>
        <v>115000</v>
      </c>
      <c r="AG102" s="37"/>
      <c r="AH102" s="61">
        <f>AH103</f>
        <v>115000</v>
      </c>
      <c r="AI102" s="37"/>
      <c r="AJ102" s="61">
        <f>AJ103</f>
        <v>115000</v>
      </c>
    </row>
    <row r="103" spans="1:36" ht="76.5" customHeight="1">
      <c r="A103" s="39">
        <v>886</v>
      </c>
      <c r="B103" s="39" t="s">
        <v>199</v>
      </c>
      <c r="C103" s="55" t="s">
        <v>200</v>
      </c>
      <c r="D103" s="41"/>
      <c r="E103" s="53"/>
      <c r="F103" s="34"/>
      <c r="G103" s="44"/>
      <c r="H103" s="34"/>
      <c r="I103" s="44"/>
      <c r="J103" s="48"/>
      <c r="K103" s="52"/>
      <c r="L103" s="34"/>
      <c r="M103" s="44"/>
      <c r="N103" s="44"/>
      <c r="O103" s="44"/>
      <c r="P103" s="44"/>
      <c r="Q103" s="44">
        <v>116800</v>
      </c>
      <c r="R103" s="44"/>
      <c r="S103" s="35"/>
      <c r="T103" s="35"/>
      <c r="U103" s="35">
        <f t="shared" si="48"/>
        <v>116800</v>
      </c>
      <c r="V103" s="35"/>
      <c r="W103" s="35">
        <f t="shared" si="49"/>
        <v>116800</v>
      </c>
      <c r="X103" s="35"/>
      <c r="Y103" s="35">
        <f t="shared" si="50"/>
        <v>116800</v>
      </c>
      <c r="Z103" s="35"/>
      <c r="AA103" s="35">
        <f t="shared" si="51"/>
        <v>116800</v>
      </c>
      <c r="AB103" s="35"/>
      <c r="AC103" s="35">
        <f t="shared" si="52"/>
        <v>116800</v>
      </c>
      <c r="AD103" s="45">
        <v>115000</v>
      </c>
      <c r="AE103" s="69"/>
      <c r="AF103" s="46">
        <v>115000</v>
      </c>
      <c r="AG103" s="69"/>
      <c r="AH103" s="46">
        <v>115000</v>
      </c>
      <c r="AI103" s="69"/>
      <c r="AJ103" s="46">
        <v>115000</v>
      </c>
    </row>
    <row r="104" spans="1:36" ht="51.75" customHeight="1">
      <c r="A104" s="39">
        <v>886</v>
      </c>
      <c r="B104" s="66" t="s">
        <v>201</v>
      </c>
      <c r="C104" s="58" t="s">
        <v>202</v>
      </c>
      <c r="D104" s="41"/>
      <c r="E104" s="53"/>
      <c r="F104" s="34"/>
      <c r="G104" s="44"/>
      <c r="H104" s="34"/>
      <c r="I104" s="44"/>
      <c r="J104" s="48"/>
      <c r="K104" s="52"/>
      <c r="L104" s="34"/>
      <c r="M104" s="44"/>
      <c r="N104" s="44"/>
      <c r="O104" s="44"/>
      <c r="P104" s="44"/>
      <c r="Q104" s="59">
        <f>Q105</f>
        <v>30000</v>
      </c>
      <c r="R104" s="59">
        <f>R105</f>
        <v>0</v>
      </c>
      <c r="S104" s="59">
        <f>S105</f>
        <v>0</v>
      </c>
      <c r="T104" s="59"/>
      <c r="U104" s="35">
        <f t="shared" si="48"/>
        <v>30000</v>
      </c>
      <c r="V104" s="59"/>
      <c r="W104" s="35">
        <f t="shared" si="49"/>
        <v>30000</v>
      </c>
      <c r="X104" s="59"/>
      <c r="Y104" s="35">
        <f t="shared" si="50"/>
        <v>30000</v>
      </c>
      <c r="Z104" s="35"/>
      <c r="AA104" s="35">
        <f t="shared" si="51"/>
        <v>30000</v>
      </c>
      <c r="AB104" s="35"/>
      <c r="AC104" s="35">
        <f t="shared" si="52"/>
        <v>30000</v>
      </c>
      <c r="AD104" s="60">
        <f>AD105</f>
        <v>30000</v>
      </c>
      <c r="AE104" s="37"/>
      <c r="AF104" s="61">
        <f>AF105</f>
        <v>30000</v>
      </c>
      <c r="AG104" s="37"/>
      <c r="AH104" s="61">
        <f>AH105</f>
        <v>30000</v>
      </c>
      <c r="AI104" s="37"/>
      <c r="AJ104" s="61">
        <f>AJ105</f>
        <v>30000</v>
      </c>
    </row>
    <row r="105" spans="1:36" ht="63.75" customHeight="1">
      <c r="A105" s="39">
        <v>886</v>
      </c>
      <c r="B105" s="39" t="s">
        <v>203</v>
      </c>
      <c r="C105" s="55" t="s">
        <v>204</v>
      </c>
      <c r="D105" s="41"/>
      <c r="E105" s="53"/>
      <c r="F105" s="34"/>
      <c r="G105" s="44"/>
      <c r="H105" s="34"/>
      <c r="I105" s="44"/>
      <c r="J105" s="48"/>
      <c r="K105" s="52"/>
      <c r="L105" s="34"/>
      <c r="M105" s="44"/>
      <c r="N105" s="44"/>
      <c r="O105" s="44"/>
      <c r="P105" s="44"/>
      <c r="Q105" s="44">
        <v>30000</v>
      </c>
      <c r="R105" s="44"/>
      <c r="S105" s="35"/>
      <c r="T105" s="35"/>
      <c r="U105" s="35">
        <f t="shared" si="48"/>
        <v>30000</v>
      </c>
      <c r="V105" s="35"/>
      <c r="W105" s="35">
        <f t="shared" si="49"/>
        <v>30000</v>
      </c>
      <c r="X105" s="35"/>
      <c r="Y105" s="35">
        <f t="shared" si="50"/>
        <v>30000</v>
      </c>
      <c r="Z105" s="35"/>
      <c r="AA105" s="35">
        <f t="shared" si="51"/>
        <v>30000</v>
      </c>
      <c r="AB105" s="35"/>
      <c r="AC105" s="35">
        <f t="shared" si="52"/>
        <v>30000</v>
      </c>
      <c r="AD105" s="45">
        <v>30000</v>
      </c>
      <c r="AE105" s="37"/>
      <c r="AF105" s="46">
        <v>30000</v>
      </c>
      <c r="AG105" s="37"/>
      <c r="AH105" s="46">
        <v>30000</v>
      </c>
      <c r="AI105" s="37"/>
      <c r="AJ105" s="46">
        <v>30000</v>
      </c>
    </row>
    <row r="106" spans="1:36" ht="67.5" customHeight="1">
      <c r="A106" s="39">
        <v>715</v>
      </c>
      <c r="B106" s="66" t="s">
        <v>205</v>
      </c>
      <c r="C106" s="58" t="s">
        <v>206</v>
      </c>
      <c r="D106" s="41"/>
      <c r="E106" s="53"/>
      <c r="F106" s="34"/>
      <c r="G106" s="44"/>
      <c r="H106" s="34"/>
      <c r="I106" s="44"/>
      <c r="J106" s="48"/>
      <c r="K106" s="52"/>
      <c r="L106" s="34"/>
      <c r="M106" s="59">
        <f>M107</f>
        <v>90000</v>
      </c>
      <c r="N106" s="59"/>
      <c r="O106" s="59">
        <f>O107</f>
        <v>90000</v>
      </c>
      <c r="P106" s="59"/>
      <c r="Q106" s="59">
        <f>Q107</f>
        <v>20000</v>
      </c>
      <c r="R106" s="35">
        <f>R107</f>
        <v>90000</v>
      </c>
      <c r="S106" s="35">
        <f>S107</f>
        <v>0</v>
      </c>
      <c r="T106" s="35"/>
      <c r="U106" s="35">
        <f t="shared" si="48"/>
        <v>20000</v>
      </c>
      <c r="V106" s="35"/>
      <c r="W106" s="35">
        <f t="shared" si="49"/>
        <v>20000</v>
      </c>
      <c r="X106" s="35"/>
      <c r="Y106" s="35">
        <f t="shared" si="50"/>
        <v>20000</v>
      </c>
      <c r="Z106" s="35"/>
      <c r="AA106" s="35">
        <f t="shared" si="51"/>
        <v>20000</v>
      </c>
      <c r="AB106" s="35"/>
      <c r="AC106" s="35">
        <f t="shared" si="52"/>
        <v>20000</v>
      </c>
      <c r="AD106" s="60">
        <f>AD107</f>
        <v>20000</v>
      </c>
      <c r="AE106" s="37"/>
      <c r="AF106" s="61">
        <f>AF107</f>
        <v>20000</v>
      </c>
      <c r="AG106" s="37"/>
      <c r="AH106" s="61">
        <f>AH107</f>
        <v>20000</v>
      </c>
      <c r="AI106" s="37"/>
      <c r="AJ106" s="61">
        <f>AJ107</f>
        <v>20000</v>
      </c>
    </row>
    <row r="107" spans="1:36" ht="74.25" customHeight="1">
      <c r="A107" s="39">
        <v>715</v>
      </c>
      <c r="B107" s="39" t="s">
        <v>207</v>
      </c>
      <c r="C107" s="55" t="s">
        <v>208</v>
      </c>
      <c r="D107" s="41"/>
      <c r="E107" s="53"/>
      <c r="F107" s="34"/>
      <c r="G107" s="44"/>
      <c r="H107" s="34"/>
      <c r="I107" s="44"/>
      <c r="J107" s="48"/>
      <c r="K107" s="52"/>
      <c r="L107" s="34"/>
      <c r="M107" s="44">
        <v>90000</v>
      </c>
      <c r="N107" s="44"/>
      <c r="O107" s="44">
        <v>90000</v>
      </c>
      <c r="P107" s="44"/>
      <c r="Q107" s="44">
        <v>20000</v>
      </c>
      <c r="R107" s="44">
        <v>90000</v>
      </c>
      <c r="S107" s="35"/>
      <c r="T107" s="35"/>
      <c r="U107" s="35">
        <f t="shared" si="48"/>
        <v>20000</v>
      </c>
      <c r="V107" s="35"/>
      <c r="W107" s="35">
        <f t="shared" si="49"/>
        <v>20000</v>
      </c>
      <c r="X107" s="35"/>
      <c r="Y107" s="35">
        <f t="shared" si="50"/>
        <v>20000</v>
      </c>
      <c r="Z107" s="35"/>
      <c r="AA107" s="35">
        <f t="shared" si="51"/>
        <v>20000</v>
      </c>
      <c r="AB107" s="35"/>
      <c r="AC107" s="35">
        <f t="shared" si="52"/>
        <v>20000</v>
      </c>
      <c r="AD107" s="45">
        <v>20000</v>
      </c>
      <c r="AE107" s="37"/>
      <c r="AF107" s="46">
        <v>20000</v>
      </c>
      <c r="AG107" s="37"/>
      <c r="AH107" s="46">
        <v>20000</v>
      </c>
      <c r="AI107" s="37"/>
      <c r="AJ107" s="46">
        <v>20000</v>
      </c>
    </row>
    <row r="108" spans="1:36" ht="73.5" customHeight="1">
      <c r="A108" s="39">
        <v>886</v>
      </c>
      <c r="B108" s="66" t="s">
        <v>209</v>
      </c>
      <c r="C108" s="58" t="s">
        <v>210</v>
      </c>
      <c r="D108" s="41"/>
      <c r="E108" s="53"/>
      <c r="F108" s="34"/>
      <c r="G108" s="44"/>
      <c r="H108" s="34"/>
      <c r="I108" s="44"/>
      <c r="J108" s="48"/>
      <c r="K108" s="52"/>
      <c r="L108" s="34"/>
      <c r="M108" s="44"/>
      <c r="N108" s="44"/>
      <c r="O108" s="44"/>
      <c r="P108" s="44"/>
      <c r="Q108" s="59">
        <f>Q109</f>
        <v>8000</v>
      </c>
      <c r="R108" s="59">
        <f>R109</f>
        <v>0</v>
      </c>
      <c r="S108" s="59">
        <f>S109</f>
        <v>0</v>
      </c>
      <c r="T108" s="59"/>
      <c r="U108" s="35">
        <f t="shared" si="48"/>
        <v>8000</v>
      </c>
      <c r="V108" s="59"/>
      <c r="W108" s="35">
        <f t="shared" si="49"/>
        <v>8000</v>
      </c>
      <c r="X108" s="59"/>
      <c r="Y108" s="35">
        <f t="shared" si="50"/>
        <v>8000</v>
      </c>
      <c r="Z108" s="35"/>
      <c r="AA108" s="35">
        <f t="shared" si="51"/>
        <v>8000</v>
      </c>
      <c r="AB108" s="35"/>
      <c r="AC108" s="35">
        <f t="shared" si="52"/>
        <v>8000</v>
      </c>
      <c r="AD108" s="60">
        <f>AD109</f>
        <v>8000</v>
      </c>
      <c r="AE108" s="37"/>
      <c r="AF108" s="61">
        <f>AF109</f>
        <v>8000</v>
      </c>
      <c r="AG108" s="37"/>
      <c r="AH108" s="61">
        <f>AH109</f>
        <v>8000</v>
      </c>
      <c r="AI108" s="37"/>
      <c r="AJ108" s="61">
        <f>AJ109</f>
        <v>8000</v>
      </c>
    </row>
    <row r="109" spans="1:36" ht="102.75" customHeight="1">
      <c r="A109" s="39">
        <v>886</v>
      </c>
      <c r="B109" s="39" t="s">
        <v>211</v>
      </c>
      <c r="C109" s="55" t="s">
        <v>212</v>
      </c>
      <c r="D109" s="41"/>
      <c r="E109" s="53"/>
      <c r="F109" s="34"/>
      <c r="G109" s="44"/>
      <c r="H109" s="34"/>
      <c r="I109" s="44"/>
      <c r="J109" s="48"/>
      <c r="K109" s="52"/>
      <c r="L109" s="34"/>
      <c r="M109" s="44"/>
      <c r="N109" s="44"/>
      <c r="O109" s="44"/>
      <c r="P109" s="44"/>
      <c r="Q109" s="44">
        <v>8000</v>
      </c>
      <c r="R109" s="44"/>
      <c r="S109" s="35"/>
      <c r="T109" s="35"/>
      <c r="U109" s="35">
        <f t="shared" si="48"/>
        <v>8000</v>
      </c>
      <c r="V109" s="35"/>
      <c r="W109" s="35">
        <f t="shared" si="49"/>
        <v>8000</v>
      </c>
      <c r="X109" s="35"/>
      <c r="Y109" s="35">
        <f t="shared" si="50"/>
        <v>8000</v>
      </c>
      <c r="Z109" s="35"/>
      <c r="AA109" s="35">
        <f t="shared" si="51"/>
        <v>8000</v>
      </c>
      <c r="AB109" s="35"/>
      <c r="AC109" s="35">
        <f t="shared" si="52"/>
        <v>8000</v>
      </c>
      <c r="AD109" s="45">
        <v>8000</v>
      </c>
      <c r="AE109" s="37"/>
      <c r="AF109" s="46">
        <v>8000</v>
      </c>
      <c r="AG109" s="37"/>
      <c r="AH109" s="46">
        <v>8000</v>
      </c>
      <c r="AI109" s="37"/>
      <c r="AJ109" s="46">
        <v>8000</v>
      </c>
    </row>
    <row r="110" spans="1:36" ht="52.5" customHeight="1">
      <c r="A110" s="39">
        <v>886</v>
      </c>
      <c r="B110" s="66" t="s">
        <v>213</v>
      </c>
      <c r="C110" s="58" t="s">
        <v>214</v>
      </c>
      <c r="D110" s="41"/>
      <c r="E110" s="53"/>
      <c r="F110" s="34"/>
      <c r="G110" s="44"/>
      <c r="H110" s="34"/>
      <c r="I110" s="44"/>
      <c r="J110" s="48"/>
      <c r="K110" s="52"/>
      <c r="L110" s="34"/>
      <c r="M110" s="44"/>
      <c r="N110" s="44"/>
      <c r="O110" s="44"/>
      <c r="P110" s="44"/>
      <c r="Q110" s="59">
        <f>Q111</f>
        <v>9000</v>
      </c>
      <c r="R110" s="59">
        <f>R111</f>
        <v>0</v>
      </c>
      <c r="S110" s="59">
        <f>S111</f>
        <v>0</v>
      </c>
      <c r="T110" s="59"/>
      <c r="U110" s="35">
        <f t="shared" si="48"/>
        <v>9000</v>
      </c>
      <c r="V110" s="59"/>
      <c r="W110" s="35">
        <f t="shared" si="49"/>
        <v>9000</v>
      </c>
      <c r="X110" s="59"/>
      <c r="Y110" s="35">
        <f t="shared" si="50"/>
        <v>9000</v>
      </c>
      <c r="Z110" s="35"/>
      <c r="AA110" s="35">
        <f t="shared" si="51"/>
        <v>9000</v>
      </c>
      <c r="AB110" s="35"/>
      <c r="AC110" s="35">
        <f t="shared" si="52"/>
        <v>9000</v>
      </c>
      <c r="AD110" s="60">
        <f>AD111</f>
        <v>9000</v>
      </c>
      <c r="AE110" s="37"/>
      <c r="AF110" s="61">
        <f>AF111</f>
        <v>9000</v>
      </c>
      <c r="AG110" s="37"/>
      <c r="AH110" s="61">
        <f>AH111</f>
        <v>9000</v>
      </c>
      <c r="AI110" s="37"/>
      <c r="AJ110" s="61">
        <f>AJ111</f>
        <v>9000</v>
      </c>
    </row>
    <row r="111" spans="1:36" ht="74.25" customHeight="1">
      <c r="A111" s="39">
        <v>886</v>
      </c>
      <c r="B111" s="39" t="s">
        <v>215</v>
      </c>
      <c r="C111" s="55" t="s">
        <v>216</v>
      </c>
      <c r="D111" s="41"/>
      <c r="E111" s="53"/>
      <c r="F111" s="34"/>
      <c r="G111" s="44"/>
      <c r="H111" s="34"/>
      <c r="I111" s="44"/>
      <c r="J111" s="48"/>
      <c r="K111" s="52"/>
      <c r="L111" s="34"/>
      <c r="M111" s="44"/>
      <c r="N111" s="44"/>
      <c r="O111" s="44"/>
      <c r="P111" s="44"/>
      <c r="Q111" s="44">
        <v>9000</v>
      </c>
      <c r="R111" s="44"/>
      <c r="S111" s="35"/>
      <c r="T111" s="35"/>
      <c r="U111" s="35">
        <f t="shared" si="48"/>
        <v>9000</v>
      </c>
      <c r="V111" s="35"/>
      <c r="W111" s="35">
        <f t="shared" si="49"/>
        <v>9000</v>
      </c>
      <c r="X111" s="35"/>
      <c r="Y111" s="35">
        <f t="shared" si="50"/>
        <v>9000</v>
      </c>
      <c r="Z111" s="35"/>
      <c r="AA111" s="35">
        <f t="shared" si="51"/>
        <v>9000</v>
      </c>
      <c r="AB111" s="35"/>
      <c r="AC111" s="35">
        <f t="shared" si="52"/>
        <v>9000</v>
      </c>
      <c r="AD111" s="45">
        <v>9000</v>
      </c>
      <c r="AE111" s="37"/>
      <c r="AF111" s="46">
        <v>9000</v>
      </c>
      <c r="AG111" s="37"/>
      <c r="AH111" s="46">
        <v>9000</v>
      </c>
      <c r="AI111" s="37"/>
      <c r="AJ111" s="46">
        <v>9000</v>
      </c>
    </row>
    <row r="112" spans="1:36" ht="48.75" customHeight="1">
      <c r="A112" s="39">
        <v>886</v>
      </c>
      <c r="B112" s="66" t="s">
        <v>217</v>
      </c>
      <c r="C112" s="58" t="s">
        <v>218</v>
      </c>
      <c r="D112" s="41"/>
      <c r="E112" s="53"/>
      <c r="F112" s="34"/>
      <c r="G112" s="44"/>
      <c r="H112" s="34"/>
      <c r="I112" s="44"/>
      <c r="J112" s="48"/>
      <c r="K112" s="52"/>
      <c r="L112" s="34"/>
      <c r="M112" s="44"/>
      <c r="N112" s="44"/>
      <c r="O112" s="44"/>
      <c r="P112" s="44"/>
      <c r="Q112" s="59">
        <f>Q113</f>
        <v>1000</v>
      </c>
      <c r="R112" s="59">
        <f>R113</f>
        <v>0</v>
      </c>
      <c r="S112" s="59">
        <f>S113</f>
        <v>0</v>
      </c>
      <c r="T112" s="59"/>
      <c r="U112" s="35">
        <f t="shared" si="48"/>
        <v>1000</v>
      </c>
      <c r="V112" s="59"/>
      <c r="W112" s="35">
        <f t="shared" si="49"/>
        <v>1000</v>
      </c>
      <c r="X112" s="59"/>
      <c r="Y112" s="35">
        <f t="shared" si="50"/>
        <v>1000</v>
      </c>
      <c r="Z112" s="35"/>
      <c r="AA112" s="35">
        <f t="shared" si="51"/>
        <v>1000</v>
      </c>
      <c r="AB112" s="35"/>
      <c r="AC112" s="35">
        <f t="shared" si="52"/>
        <v>1000</v>
      </c>
      <c r="AD112" s="60">
        <f>AD113</f>
        <v>1000</v>
      </c>
      <c r="AE112" s="37"/>
      <c r="AF112" s="61">
        <f>AF113</f>
        <v>1000</v>
      </c>
      <c r="AG112" s="37"/>
      <c r="AH112" s="61">
        <f>AH113</f>
        <v>1000</v>
      </c>
      <c r="AI112" s="37"/>
      <c r="AJ112" s="61">
        <f>AJ113</f>
        <v>1000</v>
      </c>
    </row>
    <row r="113" spans="1:36" ht="66" customHeight="1">
      <c r="A113" s="39">
        <v>886</v>
      </c>
      <c r="B113" s="39" t="s">
        <v>219</v>
      </c>
      <c r="C113" s="55" t="s">
        <v>220</v>
      </c>
      <c r="D113" s="41"/>
      <c r="E113" s="53"/>
      <c r="F113" s="34"/>
      <c r="G113" s="44"/>
      <c r="H113" s="34"/>
      <c r="I113" s="44"/>
      <c r="J113" s="48"/>
      <c r="K113" s="52"/>
      <c r="L113" s="34"/>
      <c r="M113" s="44"/>
      <c r="N113" s="44"/>
      <c r="O113" s="44"/>
      <c r="P113" s="44"/>
      <c r="Q113" s="44">
        <v>1000</v>
      </c>
      <c r="R113" s="44"/>
      <c r="S113" s="35"/>
      <c r="T113" s="35"/>
      <c r="U113" s="35">
        <f t="shared" si="48"/>
        <v>1000</v>
      </c>
      <c r="V113" s="35"/>
      <c r="W113" s="35">
        <f t="shared" si="49"/>
        <v>1000</v>
      </c>
      <c r="X113" s="35"/>
      <c r="Y113" s="35">
        <f t="shared" si="50"/>
        <v>1000</v>
      </c>
      <c r="Z113" s="35"/>
      <c r="AA113" s="35">
        <f t="shared" si="51"/>
        <v>1000</v>
      </c>
      <c r="AB113" s="35"/>
      <c r="AC113" s="35">
        <f t="shared" si="52"/>
        <v>1000</v>
      </c>
      <c r="AD113" s="45">
        <v>1000</v>
      </c>
      <c r="AE113" s="37"/>
      <c r="AF113" s="46">
        <v>1000</v>
      </c>
      <c r="AG113" s="37"/>
      <c r="AH113" s="46">
        <v>1000</v>
      </c>
      <c r="AI113" s="37"/>
      <c r="AJ113" s="46">
        <v>1000</v>
      </c>
    </row>
    <row r="114" spans="1:36" ht="63" customHeight="1">
      <c r="A114" s="39">
        <v>715</v>
      </c>
      <c r="B114" s="66" t="s">
        <v>221</v>
      </c>
      <c r="C114" s="58" t="s">
        <v>222</v>
      </c>
      <c r="D114" s="41"/>
      <c r="E114" s="53"/>
      <c r="F114" s="34"/>
      <c r="G114" s="44"/>
      <c r="H114" s="34"/>
      <c r="I114" s="44"/>
      <c r="J114" s="48"/>
      <c r="K114" s="52"/>
      <c r="L114" s="34"/>
      <c r="M114" s="59">
        <f>M115+M116</f>
        <v>20000</v>
      </c>
      <c r="N114" s="59"/>
      <c r="O114" s="59">
        <f>O115+O116</f>
        <v>20000</v>
      </c>
      <c r="P114" s="59"/>
      <c r="Q114" s="59">
        <f>Q115+Q116</f>
        <v>20000</v>
      </c>
      <c r="R114" s="44">
        <f>R115+R116</f>
        <v>20000</v>
      </c>
      <c r="S114" s="44">
        <f>S115+S116</f>
        <v>0</v>
      </c>
      <c r="T114" s="44"/>
      <c r="U114" s="35">
        <f t="shared" si="48"/>
        <v>20000</v>
      </c>
      <c r="V114" s="44"/>
      <c r="W114" s="35">
        <f t="shared" si="49"/>
        <v>20000</v>
      </c>
      <c r="X114" s="44"/>
      <c r="Y114" s="35">
        <f t="shared" si="50"/>
        <v>20000</v>
      </c>
      <c r="Z114" s="35"/>
      <c r="AA114" s="35">
        <f t="shared" si="51"/>
        <v>20000</v>
      </c>
      <c r="AB114" s="35"/>
      <c r="AC114" s="35">
        <f t="shared" si="52"/>
        <v>20000</v>
      </c>
      <c r="AD114" s="60">
        <f>AD115+AD116</f>
        <v>20000</v>
      </c>
      <c r="AE114" s="37"/>
      <c r="AF114" s="61">
        <f>AF115+AF116</f>
        <v>20000</v>
      </c>
      <c r="AG114" s="37"/>
      <c r="AH114" s="61">
        <f>AH115+AH116</f>
        <v>20000</v>
      </c>
      <c r="AI114" s="37"/>
      <c r="AJ114" s="61">
        <f>AJ115+AJ116</f>
        <v>20000</v>
      </c>
    </row>
    <row r="115" spans="1:36" ht="77.25" customHeight="1">
      <c r="A115" s="39">
        <v>715</v>
      </c>
      <c r="B115" s="39" t="s">
        <v>223</v>
      </c>
      <c r="C115" s="55" t="s">
        <v>224</v>
      </c>
      <c r="D115" s="41"/>
      <c r="E115" s="53"/>
      <c r="F115" s="34"/>
      <c r="G115" s="44"/>
      <c r="H115" s="34"/>
      <c r="I115" s="44"/>
      <c r="J115" s="48"/>
      <c r="K115" s="52"/>
      <c r="L115" s="34"/>
      <c r="M115" s="44">
        <v>15000</v>
      </c>
      <c r="N115" s="44"/>
      <c r="O115" s="44">
        <v>15000</v>
      </c>
      <c r="P115" s="44"/>
      <c r="Q115" s="44">
        <v>20000</v>
      </c>
      <c r="R115" s="44">
        <v>15000</v>
      </c>
      <c r="S115" s="35"/>
      <c r="T115" s="35"/>
      <c r="U115" s="35">
        <f t="shared" si="48"/>
        <v>20000</v>
      </c>
      <c r="V115" s="35"/>
      <c r="W115" s="35">
        <f t="shared" si="49"/>
        <v>20000</v>
      </c>
      <c r="X115" s="35"/>
      <c r="Y115" s="35">
        <f t="shared" si="50"/>
        <v>20000</v>
      </c>
      <c r="Z115" s="35"/>
      <c r="AA115" s="35">
        <f t="shared" si="51"/>
        <v>20000</v>
      </c>
      <c r="AB115" s="35"/>
      <c r="AC115" s="35">
        <f t="shared" si="52"/>
        <v>20000</v>
      </c>
      <c r="AD115" s="45">
        <v>20000</v>
      </c>
      <c r="AE115" s="37"/>
      <c r="AF115" s="46">
        <v>20000</v>
      </c>
      <c r="AG115" s="37"/>
      <c r="AH115" s="46">
        <v>20000</v>
      </c>
      <c r="AI115" s="37"/>
      <c r="AJ115" s="46">
        <v>20000</v>
      </c>
    </row>
    <row r="116" spans="1:36" ht="78.75" hidden="1" customHeight="1">
      <c r="A116" s="39">
        <v>715</v>
      </c>
      <c r="B116" s="39" t="s">
        <v>225</v>
      </c>
      <c r="C116" s="55" t="s">
        <v>226</v>
      </c>
      <c r="D116" s="41"/>
      <c r="E116" s="53"/>
      <c r="F116" s="34"/>
      <c r="G116" s="44"/>
      <c r="H116" s="34"/>
      <c r="I116" s="44"/>
      <c r="J116" s="48"/>
      <c r="K116" s="52"/>
      <c r="L116" s="34"/>
      <c r="M116" s="44">
        <v>5000</v>
      </c>
      <c r="N116" s="44"/>
      <c r="O116" s="44">
        <v>5000</v>
      </c>
      <c r="P116" s="44"/>
      <c r="Q116" s="44">
        <v>0</v>
      </c>
      <c r="R116" s="44">
        <v>5000</v>
      </c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45">
        <v>0</v>
      </c>
      <c r="AE116" s="37"/>
      <c r="AF116" s="46">
        <v>0</v>
      </c>
      <c r="AG116" s="37"/>
      <c r="AH116" s="46">
        <v>0</v>
      </c>
      <c r="AI116" s="37"/>
      <c r="AJ116" s="46">
        <v>0</v>
      </c>
    </row>
    <row r="117" spans="1:36" ht="36.75" hidden="1" customHeight="1">
      <c r="A117" s="39"/>
      <c r="B117" s="39" t="s">
        <v>227</v>
      </c>
      <c r="C117" s="55" t="s">
        <v>228</v>
      </c>
      <c r="D117" s="41">
        <v>0</v>
      </c>
      <c r="E117" s="53"/>
      <c r="F117" s="34"/>
      <c r="G117" s="44">
        <f>D117+F117</f>
        <v>0</v>
      </c>
      <c r="H117" s="34"/>
      <c r="I117" s="44"/>
      <c r="J117" s="48"/>
      <c r="K117" s="52">
        <f>D117+J117</f>
        <v>0</v>
      </c>
      <c r="L117" s="34"/>
      <c r="M117" s="44">
        <f>K117+L117</f>
        <v>0</v>
      </c>
      <c r="N117" s="44"/>
      <c r="O117" s="44">
        <f>M117+N117</f>
        <v>0</v>
      </c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5"/>
      <c r="AE117" s="37"/>
      <c r="AF117" s="46"/>
      <c r="AG117" s="37"/>
      <c r="AH117" s="46"/>
      <c r="AI117" s="37"/>
      <c r="AJ117" s="46"/>
    </row>
    <row r="118" spans="1:36" ht="50.25" hidden="1" customHeight="1">
      <c r="A118" s="39"/>
      <c r="B118" s="39" t="s">
        <v>227</v>
      </c>
      <c r="C118" s="55" t="s">
        <v>229</v>
      </c>
      <c r="D118" s="41">
        <v>200000</v>
      </c>
      <c r="E118" s="53"/>
      <c r="F118" s="34"/>
      <c r="G118" s="44"/>
      <c r="H118" s="34"/>
      <c r="I118" s="44"/>
      <c r="J118" s="48"/>
      <c r="K118" s="52">
        <f>D118+J118</f>
        <v>200000</v>
      </c>
      <c r="L118" s="3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5"/>
      <c r="AE118" s="37"/>
      <c r="AF118" s="46"/>
      <c r="AG118" s="37"/>
      <c r="AH118" s="46"/>
      <c r="AI118" s="37"/>
      <c r="AJ118" s="46"/>
    </row>
    <row r="119" spans="1:36" ht="86.25" customHeight="1">
      <c r="A119" s="39">
        <v>715</v>
      </c>
      <c r="B119" s="66" t="s">
        <v>230</v>
      </c>
      <c r="C119" s="58" t="s">
        <v>231</v>
      </c>
      <c r="D119" s="41">
        <f t="shared" ref="D119:K119" si="53">D120</f>
        <v>330000</v>
      </c>
      <c r="E119" s="41">
        <f t="shared" si="53"/>
        <v>0</v>
      </c>
      <c r="F119" s="41">
        <f t="shared" si="53"/>
        <v>0</v>
      </c>
      <c r="G119" s="41">
        <f t="shared" si="53"/>
        <v>330000</v>
      </c>
      <c r="H119" s="41">
        <f t="shared" si="53"/>
        <v>0</v>
      </c>
      <c r="I119" s="41">
        <f t="shared" si="53"/>
        <v>0</v>
      </c>
      <c r="J119" s="42">
        <f t="shared" si="53"/>
        <v>0</v>
      </c>
      <c r="K119" s="43">
        <f t="shared" si="53"/>
        <v>330000</v>
      </c>
      <c r="L119" s="34"/>
      <c r="M119" s="59">
        <f>M120</f>
        <v>616600</v>
      </c>
      <c r="N119" s="59"/>
      <c r="O119" s="59">
        <f>O120</f>
        <v>616600</v>
      </c>
      <c r="P119" s="59"/>
      <c r="Q119" s="59">
        <f>Q120</f>
        <v>30000</v>
      </c>
      <c r="R119" s="35">
        <f>R120</f>
        <v>668100</v>
      </c>
      <c r="S119" s="35">
        <f>S120</f>
        <v>0</v>
      </c>
      <c r="T119" s="35"/>
      <c r="U119" s="35">
        <f>Q119+T119</f>
        <v>30000</v>
      </c>
      <c r="V119" s="35"/>
      <c r="W119" s="35">
        <f>U119+V119</f>
        <v>30000</v>
      </c>
      <c r="X119" s="35"/>
      <c r="Y119" s="35">
        <f>W119+X119</f>
        <v>30000</v>
      </c>
      <c r="Z119" s="35"/>
      <c r="AA119" s="35">
        <f>Y119+Z119</f>
        <v>30000</v>
      </c>
      <c r="AB119" s="35"/>
      <c r="AC119" s="35">
        <f>AA119+AB119</f>
        <v>30000</v>
      </c>
      <c r="AD119" s="60">
        <f>AD120</f>
        <v>30000</v>
      </c>
      <c r="AE119" s="37"/>
      <c r="AF119" s="61">
        <f>AF120</f>
        <v>30000</v>
      </c>
      <c r="AG119" s="37"/>
      <c r="AH119" s="61">
        <f>AH120</f>
        <v>30000</v>
      </c>
      <c r="AI119" s="37"/>
      <c r="AJ119" s="61">
        <f>AJ120</f>
        <v>30000</v>
      </c>
    </row>
    <row r="120" spans="1:36" ht="74.25" customHeight="1">
      <c r="A120" s="39">
        <v>715</v>
      </c>
      <c r="B120" s="39" t="s">
        <v>232</v>
      </c>
      <c r="C120" s="55" t="s">
        <v>233</v>
      </c>
      <c r="D120" s="41">
        <v>330000</v>
      </c>
      <c r="E120" s="47"/>
      <c r="F120" s="34"/>
      <c r="G120" s="44">
        <f>D120+F120</f>
        <v>330000</v>
      </c>
      <c r="H120" s="34"/>
      <c r="I120" s="44"/>
      <c r="J120" s="48"/>
      <c r="K120" s="49">
        <f>D120+J120</f>
        <v>330000</v>
      </c>
      <c r="L120" s="34"/>
      <c r="M120" s="44">
        <v>616600</v>
      </c>
      <c r="N120" s="44"/>
      <c r="O120" s="44">
        <v>616600</v>
      </c>
      <c r="P120" s="44"/>
      <c r="Q120" s="44">
        <v>30000</v>
      </c>
      <c r="R120" s="44">
        <v>668100</v>
      </c>
      <c r="S120" s="35"/>
      <c r="T120" s="35"/>
      <c r="U120" s="35">
        <f>Q120+T120</f>
        <v>30000</v>
      </c>
      <c r="V120" s="35"/>
      <c r="W120" s="35">
        <f>U120+V120</f>
        <v>30000</v>
      </c>
      <c r="X120" s="35"/>
      <c r="Y120" s="35">
        <f>W120+X120</f>
        <v>30000</v>
      </c>
      <c r="Z120" s="35"/>
      <c r="AA120" s="35">
        <f>Y120+Z120</f>
        <v>30000</v>
      </c>
      <c r="AB120" s="35"/>
      <c r="AC120" s="35">
        <f>AA120+AB120</f>
        <v>30000</v>
      </c>
      <c r="AD120" s="45">
        <v>30000</v>
      </c>
      <c r="AE120" s="37"/>
      <c r="AF120" s="46">
        <v>30000</v>
      </c>
      <c r="AG120" s="37"/>
      <c r="AH120" s="46">
        <v>30000</v>
      </c>
      <c r="AI120" s="37"/>
      <c r="AJ120" s="46">
        <v>30000</v>
      </c>
    </row>
    <row r="121" spans="1:36" ht="0.75" hidden="1" customHeight="1">
      <c r="A121" s="15">
        <v>700</v>
      </c>
      <c r="B121" s="15" t="s">
        <v>234</v>
      </c>
      <c r="C121" s="30" t="s">
        <v>235</v>
      </c>
      <c r="D121" s="31"/>
      <c r="E121" s="47"/>
      <c r="F121" s="34"/>
      <c r="G121" s="44">
        <f>D121+F121</f>
        <v>0</v>
      </c>
      <c r="H121" s="34"/>
      <c r="I121" s="44"/>
      <c r="J121" s="48"/>
      <c r="K121" s="49"/>
      <c r="L121" s="34"/>
      <c r="M121" s="44">
        <f>K121+L121</f>
        <v>0</v>
      </c>
      <c r="N121" s="44"/>
      <c r="O121" s="44">
        <f>M121+N121</f>
        <v>0</v>
      </c>
      <c r="P121" s="44"/>
      <c r="Q121" s="44"/>
      <c r="R121" s="37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50"/>
      <c r="AE121" s="37"/>
      <c r="AF121" s="51"/>
      <c r="AG121" s="37"/>
      <c r="AH121" s="51"/>
      <c r="AI121" s="37"/>
      <c r="AJ121" s="51"/>
    </row>
    <row r="122" spans="1:36" ht="25.5" hidden="1">
      <c r="A122" s="39">
        <v>700</v>
      </c>
      <c r="B122" s="39" t="s">
        <v>236</v>
      </c>
      <c r="C122" s="55" t="s">
        <v>237</v>
      </c>
      <c r="D122" s="62"/>
      <c r="E122" s="47"/>
      <c r="F122" s="34"/>
      <c r="G122" s="44">
        <f>D122+F122</f>
        <v>0</v>
      </c>
      <c r="H122" s="34"/>
      <c r="I122" s="44"/>
      <c r="J122" s="48"/>
      <c r="K122" s="49"/>
      <c r="L122" s="34"/>
      <c r="M122" s="44">
        <f>K122+L122</f>
        <v>0</v>
      </c>
      <c r="N122" s="44"/>
      <c r="O122" s="44">
        <f>M122+N122</f>
        <v>0</v>
      </c>
      <c r="P122" s="44"/>
      <c r="Q122" s="44"/>
      <c r="R122" s="37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50"/>
      <c r="AE122" s="37"/>
      <c r="AF122" s="51"/>
      <c r="AG122" s="37"/>
      <c r="AH122" s="51"/>
      <c r="AI122" s="37"/>
      <c r="AJ122" s="51"/>
    </row>
    <row r="123" spans="1:36" hidden="1">
      <c r="A123" s="39">
        <v>700</v>
      </c>
      <c r="B123" s="39" t="s">
        <v>238</v>
      </c>
      <c r="C123" s="55" t="s">
        <v>239</v>
      </c>
      <c r="D123" s="41"/>
      <c r="E123" s="47"/>
      <c r="F123" s="34"/>
      <c r="G123" s="44">
        <f>D123+F123</f>
        <v>0</v>
      </c>
      <c r="H123" s="34"/>
      <c r="I123" s="44"/>
      <c r="J123" s="48"/>
      <c r="K123" s="49"/>
      <c r="L123" s="34"/>
      <c r="M123" s="44">
        <f>K123+L123</f>
        <v>0</v>
      </c>
      <c r="N123" s="44"/>
      <c r="O123" s="44">
        <f>M123+N123</f>
        <v>0</v>
      </c>
      <c r="P123" s="44"/>
      <c r="Q123" s="44"/>
      <c r="R123" s="37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50"/>
      <c r="AE123" s="37"/>
      <c r="AF123" s="51"/>
      <c r="AG123" s="37"/>
      <c r="AH123" s="51"/>
      <c r="AI123" s="37"/>
      <c r="AJ123" s="51"/>
    </row>
    <row r="124" spans="1:36" ht="19.5" hidden="1" customHeight="1">
      <c r="A124" s="39">
        <v>700</v>
      </c>
      <c r="B124" s="39" t="s">
        <v>240</v>
      </c>
      <c r="C124" s="55" t="s">
        <v>241</v>
      </c>
      <c r="D124" s="41"/>
      <c r="E124" s="47"/>
      <c r="F124" s="34"/>
      <c r="G124" s="44">
        <f>D124+F124</f>
        <v>0</v>
      </c>
      <c r="H124" s="34"/>
      <c r="I124" s="44"/>
      <c r="J124" s="48"/>
      <c r="K124" s="49"/>
      <c r="L124" s="34"/>
      <c r="M124" s="44">
        <f>K124+L124</f>
        <v>0</v>
      </c>
      <c r="N124" s="44"/>
      <c r="O124" s="44">
        <f>M124+N124</f>
        <v>0</v>
      </c>
      <c r="P124" s="44"/>
      <c r="Q124" s="44"/>
      <c r="R124" s="37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50"/>
      <c r="AE124" s="37"/>
      <c r="AF124" s="51"/>
      <c r="AG124" s="37"/>
      <c r="AH124" s="51"/>
      <c r="AI124" s="37"/>
      <c r="AJ124" s="51"/>
    </row>
    <row r="125" spans="1:36" ht="76.5" customHeight="1">
      <c r="A125" s="39">
        <v>715</v>
      </c>
      <c r="B125" s="66" t="s">
        <v>242</v>
      </c>
      <c r="C125" s="58" t="s">
        <v>243</v>
      </c>
      <c r="D125" s="41"/>
      <c r="E125" s="47"/>
      <c r="F125" s="34"/>
      <c r="G125" s="44"/>
      <c r="H125" s="34"/>
      <c r="I125" s="44"/>
      <c r="J125" s="48"/>
      <c r="K125" s="49"/>
      <c r="L125" s="34"/>
      <c r="M125" s="59">
        <f>M126</f>
        <v>20000</v>
      </c>
      <c r="N125" s="59"/>
      <c r="O125" s="59">
        <f>O126</f>
        <v>20000</v>
      </c>
      <c r="P125" s="59"/>
      <c r="Q125" s="59">
        <f>Q126</f>
        <v>350000</v>
      </c>
      <c r="R125" s="35">
        <f>R126</f>
        <v>20000</v>
      </c>
      <c r="S125" s="35">
        <f>S126</f>
        <v>0</v>
      </c>
      <c r="T125" s="35"/>
      <c r="U125" s="35">
        <f>Q125+T125</f>
        <v>350000</v>
      </c>
      <c r="V125" s="35"/>
      <c r="W125" s="35">
        <f>U125+V125</f>
        <v>350000</v>
      </c>
      <c r="X125" s="35"/>
      <c r="Y125" s="35">
        <f>W125+X125</f>
        <v>350000</v>
      </c>
      <c r="Z125" s="35"/>
      <c r="AA125" s="35">
        <f>Y125+Z125</f>
        <v>350000</v>
      </c>
      <c r="AB125" s="35"/>
      <c r="AC125" s="35">
        <f>AA125+AB125</f>
        <v>350000</v>
      </c>
      <c r="AD125" s="60">
        <f>AD126</f>
        <v>350000</v>
      </c>
      <c r="AE125" s="37"/>
      <c r="AF125" s="61">
        <f>AF126</f>
        <v>350000</v>
      </c>
      <c r="AG125" s="37"/>
      <c r="AH125" s="61">
        <f>AH126</f>
        <v>350000</v>
      </c>
      <c r="AI125" s="37"/>
      <c r="AJ125" s="61">
        <f>AJ126</f>
        <v>350000</v>
      </c>
    </row>
    <row r="126" spans="1:36" ht="63.75" customHeight="1">
      <c r="A126" s="39">
        <v>715</v>
      </c>
      <c r="B126" s="39" t="s">
        <v>244</v>
      </c>
      <c r="C126" s="55" t="s">
        <v>245</v>
      </c>
      <c r="D126" s="41"/>
      <c r="E126" s="47"/>
      <c r="F126" s="34"/>
      <c r="G126" s="44"/>
      <c r="H126" s="34"/>
      <c r="I126" s="44"/>
      <c r="J126" s="48"/>
      <c r="K126" s="49"/>
      <c r="L126" s="34"/>
      <c r="M126" s="44">
        <v>20000</v>
      </c>
      <c r="N126" s="44"/>
      <c r="O126" s="44">
        <v>20000</v>
      </c>
      <c r="P126" s="44"/>
      <c r="Q126" s="44">
        <v>350000</v>
      </c>
      <c r="R126" s="44">
        <v>20000</v>
      </c>
      <c r="S126" s="35"/>
      <c r="T126" s="35"/>
      <c r="U126" s="35">
        <f>Q126+T126</f>
        <v>350000</v>
      </c>
      <c r="V126" s="35"/>
      <c r="W126" s="35">
        <f>U126+V126</f>
        <v>350000</v>
      </c>
      <c r="X126" s="35"/>
      <c r="Y126" s="35">
        <f>W126+X126</f>
        <v>350000</v>
      </c>
      <c r="Z126" s="35"/>
      <c r="AA126" s="35">
        <f>Y126+Z126</f>
        <v>350000</v>
      </c>
      <c r="AB126" s="35"/>
      <c r="AC126" s="35">
        <f>AA126+AB126</f>
        <v>350000</v>
      </c>
      <c r="AD126" s="45">
        <v>350000</v>
      </c>
      <c r="AE126" s="37"/>
      <c r="AF126" s="46">
        <v>350000</v>
      </c>
      <c r="AG126" s="37"/>
      <c r="AH126" s="46">
        <v>350000</v>
      </c>
      <c r="AI126" s="37"/>
      <c r="AJ126" s="46">
        <v>350000</v>
      </c>
    </row>
    <row r="127" spans="1:36" ht="25.5" customHeight="1">
      <c r="A127" s="39">
        <v>715</v>
      </c>
      <c r="B127" s="66" t="s">
        <v>246</v>
      </c>
      <c r="C127" s="58" t="s">
        <v>247</v>
      </c>
      <c r="D127" s="41"/>
      <c r="E127" s="47"/>
      <c r="F127" s="34"/>
      <c r="G127" s="44"/>
      <c r="H127" s="34"/>
      <c r="I127" s="44"/>
      <c r="J127" s="48"/>
      <c r="K127" s="49"/>
      <c r="L127" s="34"/>
      <c r="M127" s="59">
        <f>M128</f>
        <v>500000</v>
      </c>
      <c r="N127" s="59"/>
      <c r="O127" s="59">
        <f>O128</f>
        <v>500000</v>
      </c>
      <c r="P127" s="59"/>
      <c r="Q127" s="59">
        <f>Q128</f>
        <v>1000000</v>
      </c>
      <c r="R127" s="35">
        <f>R128</f>
        <v>500000</v>
      </c>
      <c r="S127" s="35">
        <f>S128</f>
        <v>0</v>
      </c>
      <c r="T127" s="35"/>
      <c r="U127" s="35">
        <f>Q127+T127</f>
        <v>1000000</v>
      </c>
      <c r="V127" s="35"/>
      <c r="W127" s="35">
        <f>U127+V127</f>
        <v>1000000</v>
      </c>
      <c r="X127" s="35"/>
      <c r="Y127" s="35">
        <f>W127+X127</f>
        <v>1000000</v>
      </c>
      <c r="Z127" s="35"/>
      <c r="AA127" s="35">
        <f>Y127+Z127</f>
        <v>1000000</v>
      </c>
      <c r="AB127" s="35"/>
      <c r="AC127" s="35">
        <f>AA127+AB127</f>
        <v>1000000</v>
      </c>
      <c r="AD127" s="60">
        <f>AD128</f>
        <v>1000000</v>
      </c>
      <c r="AE127" s="37"/>
      <c r="AF127" s="61">
        <f>AF128</f>
        <v>1000000</v>
      </c>
      <c r="AG127" s="37"/>
      <c r="AH127" s="61">
        <f>AH128</f>
        <v>1000000</v>
      </c>
      <c r="AI127" s="37"/>
      <c r="AJ127" s="61">
        <f>AJ128</f>
        <v>1000000</v>
      </c>
    </row>
    <row r="128" spans="1:36" ht="66" customHeight="1">
      <c r="A128" s="39">
        <v>715</v>
      </c>
      <c r="B128" s="39" t="s">
        <v>248</v>
      </c>
      <c r="C128" s="55" t="s">
        <v>249</v>
      </c>
      <c r="D128" s="41"/>
      <c r="E128" s="47"/>
      <c r="F128" s="34"/>
      <c r="G128" s="44"/>
      <c r="H128" s="34"/>
      <c r="I128" s="44"/>
      <c r="J128" s="48"/>
      <c r="K128" s="49"/>
      <c r="L128" s="34"/>
      <c r="M128" s="44">
        <v>500000</v>
      </c>
      <c r="N128" s="44"/>
      <c r="O128" s="44">
        <v>500000</v>
      </c>
      <c r="P128" s="44"/>
      <c r="Q128" s="44">
        <v>1000000</v>
      </c>
      <c r="R128" s="44">
        <v>500000</v>
      </c>
      <c r="S128" s="35"/>
      <c r="T128" s="35"/>
      <c r="U128" s="35">
        <f>Q128+T128</f>
        <v>1000000</v>
      </c>
      <c r="V128" s="35"/>
      <c r="W128" s="35">
        <f>U128+V128</f>
        <v>1000000</v>
      </c>
      <c r="X128" s="35"/>
      <c r="Y128" s="35">
        <f>W128+X128</f>
        <v>1000000</v>
      </c>
      <c r="Z128" s="35"/>
      <c r="AA128" s="35">
        <f>Y128+Z128</f>
        <v>1000000</v>
      </c>
      <c r="AB128" s="35"/>
      <c r="AC128" s="35">
        <f>AA128+AB128</f>
        <v>1000000</v>
      </c>
      <c r="AD128" s="45">
        <v>1000000</v>
      </c>
      <c r="AE128" s="37"/>
      <c r="AF128" s="46">
        <v>1000000</v>
      </c>
      <c r="AG128" s="37"/>
      <c r="AH128" s="46">
        <v>1000000</v>
      </c>
      <c r="AI128" s="37"/>
      <c r="AJ128" s="46">
        <v>1000000</v>
      </c>
    </row>
    <row r="129" spans="1:36" hidden="1">
      <c r="A129" s="15"/>
      <c r="B129" s="15" t="s">
        <v>234</v>
      </c>
      <c r="C129" s="30" t="s">
        <v>250</v>
      </c>
      <c r="D129" s="41"/>
      <c r="E129" s="47"/>
      <c r="F129" s="34"/>
      <c r="G129" s="44"/>
      <c r="H129" s="34"/>
      <c r="I129" s="44"/>
      <c r="J129" s="48"/>
      <c r="K129" s="49"/>
      <c r="L129" s="34"/>
      <c r="M129" s="44"/>
      <c r="N129" s="44"/>
      <c r="O129" s="44"/>
      <c r="P129" s="44"/>
      <c r="Q129" s="35"/>
      <c r="R129" s="44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45"/>
      <c r="AE129" s="37"/>
      <c r="AF129" s="46"/>
      <c r="AG129" s="37"/>
      <c r="AH129" s="46"/>
      <c r="AI129" s="37"/>
      <c r="AJ129" s="46"/>
    </row>
    <row r="130" spans="1:36" ht="27.75" customHeight="1">
      <c r="A130" s="39"/>
      <c r="B130" s="15" t="s">
        <v>251</v>
      </c>
      <c r="C130" s="30" t="s">
        <v>252</v>
      </c>
      <c r="D130" s="31" t="e">
        <f>D131</f>
        <v>#REF!</v>
      </c>
      <c r="E130" s="70"/>
      <c r="F130" s="17"/>
      <c r="G130" s="35"/>
      <c r="H130" s="17"/>
      <c r="I130" s="35"/>
      <c r="J130" s="71" t="e">
        <f t="shared" ref="J130:P130" si="54">J131</f>
        <v>#REF!</v>
      </c>
      <c r="K130" s="72" t="e">
        <f t="shared" si="54"/>
        <v>#REF!</v>
      </c>
      <c r="L130" s="34">
        <f t="shared" si="54"/>
        <v>4247805.6500000004</v>
      </c>
      <c r="M130" s="35">
        <f t="shared" si="54"/>
        <v>523054503.20000005</v>
      </c>
      <c r="N130" s="35">
        <f t="shared" si="54"/>
        <v>2793159</v>
      </c>
      <c r="O130" s="35">
        <f t="shared" si="54"/>
        <v>525847662.20000005</v>
      </c>
      <c r="P130" s="35">
        <f t="shared" si="54"/>
        <v>1558505.22</v>
      </c>
      <c r="Q130" s="35">
        <f>Q131+Q163+Q166</f>
        <v>533625674.97000003</v>
      </c>
      <c r="R130" s="35">
        <f>R131+R163+R166</f>
        <v>260093431.16</v>
      </c>
      <c r="S130" s="35">
        <f>S131+S163+S166</f>
        <v>-2352522.11</v>
      </c>
      <c r="T130" s="35">
        <f>T131+T163+T166</f>
        <v>-3273723.4600000009</v>
      </c>
      <c r="U130" s="35">
        <f>Q130+T130</f>
        <v>530351951.51000005</v>
      </c>
      <c r="V130" s="35">
        <f>V131+V163+V166</f>
        <v>-3750000</v>
      </c>
      <c r="W130" s="35">
        <f>U130+V130</f>
        <v>526601951.51000005</v>
      </c>
      <c r="X130" s="35">
        <f>X131+X163+X166</f>
        <v>4983293</v>
      </c>
      <c r="Y130" s="35">
        <f>W130+X130</f>
        <v>531585244.51000005</v>
      </c>
      <c r="Z130" s="35">
        <f>Z131+Z163+Z166</f>
        <v>463000</v>
      </c>
      <c r="AA130" s="35">
        <f>Y130+Z130</f>
        <v>532048244.51000005</v>
      </c>
      <c r="AB130" s="35">
        <f>AB131+AB163+AB166</f>
        <v>-1331050.54</v>
      </c>
      <c r="AC130" s="35">
        <f>AA130+AB130</f>
        <v>530717193.97000003</v>
      </c>
      <c r="AD130" s="36">
        <f>AD131+AD163+AD166</f>
        <v>481269462.09000003</v>
      </c>
      <c r="AE130" s="35">
        <f>AE131+AE163+AE166</f>
        <v>9815359</v>
      </c>
      <c r="AF130" s="38">
        <f>AD130+AE130</f>
        <v>491084821.09000003</v>
      </c>
      <c r="AG130" s="35">
        <f>AG131+AG163+AG166</f>
        <v>1324447</v>
      </c>
      <c r="AH130" s="38">
        <f>AF130+AG130</f>
        <v>492409268.09000003</v>
      </c>
      <c r="AI130" s="35"/>
      <c r="AJ130" s="38">
        <f>AH130+AI130</f>
        <v>492409268.09000003</v>
      </c>
    </row>
    <row r="131" spans="1:36" ht="43.5" customHeight="1">
      <c r="A131" s="15"/>
      <c r="B131" s="14" t="s">
        <v>253</v>
      </c>
      <c r="C131" s="73" t="s">
        <v>254</v>
      </c>
      <c r="D131" s="31" t="e">
        <f t="shared" ref="D131:K131" si="55">D132+D136+D147+D157</f>
        <v>#REF!</v>
      </c>
      <c r="E131" s="31" t="e">
        <f t="shared" si="55"/>
        <v>#REF!</v>
      </c>
      <c r="F131" s="31" t="e">
        <f t="shared" si="55"/>
        <v>#REF!</v>
      </c>
      <c r="G131" s="31" t="e">
        <f t="shared" si="55"/>
        <v>#REF!</v>
      </c>
      <c r="H131" s="31" t="e">
        <f t="shared" si="55"/>
        <v>#REF!</v>
      </c>
      <c r="I131" s="31" t="e">
        <f t="shared" si="55"/>
        <v>#REF!</v>
      </c>
      <c r="J131" s="32" t="e">
        <f t="shared" si="55"/>
        <v>#REF!</v>
      </c>
      <c r="K131" s="33" t="e">
        <f t="shared" si="55"/>
        <v>#REF!</v>
      </c>
      <c r="L131" s="34">
        <f>L136+L147</f>
        <v>4247805.6500000004</v>
      </c>
      <c r="M131" s="35">
        <f>M132+M136+M147+M157</f>
        <v>523054503.20000005</v>
      </c>
      <c r="N131" s="35">
        <f>N136</f>
        <v>2793159</v>
      </c>
      <c r="O131" s="35">
        <f>O132+O136+O147+O157</f>
        <v>525847662.20000005</v>
      </c>
      <c r="P131" s="35">
        <f>P136</f>
        <v>1558505.22</v>
      </c>
      <c r="Q131" s="35">
        <f>Q132+Q136+Q147+Q157</f>
        <v>533625674.97000003</v>
      </c>
      <c r="R131" s="35">
        <f>R132+R136+R147+R157</f>
        <v>260093431.16</v>
      </c>
      <c r="S131" s="35">
        <f>S132+S136+S147+S157</f>
        <v>-2352522.11</v>
      </c>
      <c r="T131" s="35">
        <f>T132+T136+T147+T157</f>
        <v>-3273723.4600000009</v>
      </c>
      <c r="U131" s="35">
        <f>Q131+T131</f>
        <v>530351951.51000005</v>
      </c>
      <c r="V131" s="35">
        <f>V132+V136+V147+V157</f>
        <v>-3750000</v>
      </c>
      <c r="W131" s="35">
        <f>U131+V131</f>
        <v>526601951.51000005</v>
      </c>
      <c r="X131" s="35">
        <f>X132+X136+X147+X157</f>
        <v>4983293</v>
      </c>
      <c r="Y131" s="35">
        <f>W131+X131</f>
        <v>531585244.51000005</v>
      </c>
      <c r="Z131" s="35">
        <f>Z132+Z136+Z147+Z157</f>
        <v>463000</v>
      </c>
      <c r="AA131" s="35">
        <f>Y131+Z131</f>
        <v>532048244.51000005</v>
      </c>
      <c r="AB131" s="35">
        <f>AB132+AB136+AB147+AB157</f>
        <v>-1331050.54</v>
      </c>
      <c r="AC131" s="35">
        <f>AA131+AB131</f>
        <v>530717193.97000003</v>
      </c>
      <c r="AD131" s="36">
        <f>AD132+AD136+AD147+AD157</f>
        <v>481269462.09000003</v>
      </c>
      <c r="AE131" s="74">
        <f>AE132+AE136+AE147+AE157</f>
        <v>9815359</v>
      </c>
      <c r="AF131" s="38">
        <f>AD131+AE131</f>
        <v>491084821.09000003</v>
      </c>
      <c r="AG131" s="74">
        <f>AG132+AG136+AG147+AG157</f>
        <v>1324447</v>
      </c>
      <c r="AH131" s="38">
        <f>AF131+AG131</f>
        <v>492409268.09000003</v>
      </c>
      <c r="AI131" s="74"/>
      <c r="AJ131" s="38">
        <f>AH131+AI131</f>
        <v>492409268.09000003</v>
      </c>
    </row>
    <row r="132" spans="1:36" ht="24" customHeight="1">
      <c r="A132" s="39">
        <v>705</v>
      </c>
      <c r="B132" s="15" t="s">
        <v>255</v>
      </c>
      <c r="C132" s="75" t="s">
        <v>256</v>
      </c>
      <c r="D132" s="31">
        <f t="shared" ref="D132:K132" si="56">D133+D134+D135</f>
        <v>171241100</v>
      </c>
      <c r="E132" s="31">
        <f t="shared" si="56"/>
        <v>0</v>
      </c>
      <c r="F132" s="31">
        <f t="shared" si="56"/>
        <v>0</v>
      </c>
      <c r="G132" s="31">
        <f t="shared" si="56"/>
        <v>171241100</v>
      </c>
      <c r="H132" s="31">
        <f t="shared" si="56"/>
        <v>0</v>
      </c>
      <c r="I132" s="31">
        <f t="shared" si="56"/>
        <v>0</v>
      </c>
      <c r="J132" s="32">
        <f t="shared" si="56"/>
        <v>0</v>
      </c>
      <c r="K132" s="33">
        <f t="shared" si="56"/>
        <v>171241100</v>
      </c>
      <c r="L132" s="34"/>
      <c r="M132" s="35">
        <f>M133+M134+M135</f>
        <v>150150200</v>
      </c>
      <c r="N132" s="35"/>
      <c r="O132" s="35">
        <f>O133+O134+O135</f>
        <v>150150200</v>
      </c>
      <c r="P132" s="35"/>
      <c r="Q132" s="35">
        <f>Q133</f>
        <v>157246900</v>
      </c>
      <c r="R132" s="35">
        <f>R133</f>
        <v>157246900</v>
      </c>
      <c r="S132" s="35">
        <f>S133</f>
        <v>0</v>
      </c>
      <c r="T132" s="35"/>
      <c r="U132" s="35">
        <f>Q132+T132</f>
        <v>157246900</v>
      </c>
      <c r="V132" s="35"/>
      <c r="W132" s="35">
        <f>U132+V132</f>
        <v>157246900</v>
      </c>
      <c r="X132" s="35"/>
      <c r="Y132" s="35">
        <f>W132+X132</f>
        <v>157246900</v>
      </c>
      <c r="Z132" s="35"/>
      <c r="AA132" s="35">
        <f>Y132+Z132</f>
        <v>157246900</v>
      </c>
      <c r="AB132" s="35"/>
      <c r="AC132" s="35">
        <f>AA132+AB132</f>
        <v>157246900</v>
      </c>
      <c r="AD132" s="36">
        <f>AD133</f>
        <v>162853800</v>
      </c>
      <c r="AE132" s="76"/>
      <c r="AF132" s="38">
        <f>AD132+AE132</f>
        <v>162853800</v>
      </c>
      <c r="AG132" s="76"/>
      <c r="AH132" s="38">
        <f>AF132+AG132</f>
        <v>162853800</v>
      </c>
      <c r="AI132" s="76"/>
      <c r="AJ132" s="38">
        <f>AH132+AI132</f>
        <v>162853800</v>
      </c>
    </row>
    <row r="133" spans="1:36" ht="42" customHeight="1">
      <c r="A133" s="39">
        <v>705</v>
      </c>
      <c r="B133" s="39" t="s">
        <v>257</v>
      </c>
      <c r="C133" s="55" t="s">
        <v>258</v>
      </c>
      <c r="D133" s="41">
        <v>156595200</v>
      </c>
      <c r="E133" s="47"/>
      <c r="F133" s="34"/>
      <c r="G133" s="44">
        <f>D133+F133</f>
        <v>156595200</v>
      </c>
      <c r="H133" s="34"/>
      <c r="I133" s="44"/>
      <c r="J133" s="48"/>
      <c r="K133" s="52">
        <f>D133+J133</f>
        <v>156595200</v>
      </c>
      <c r="L133" s="34"/>
      <c r="M133" s="44">
        <v>150150200</v>
      </c>
      <c r="N133" s="44"/>
      <c r="O133" s="44">
        <v>150150200</v>
      </c>
      <c r="P133" s="44"/>
      <c r="Q133" s="44">
        <v>157246900</v>
      </c>
      <c r="R133" s="44">
        <v>157246900</v>
      </c>
      <c r="S133" s="35"/>
      <c r="T133" s="35"/>
      <c r="U133" s="35">
        <f>Q133+T133</f>
        <v>157246900</v>
      </c>
      <c r="V133" s="35"/>
      <c r="W133" s="35">
        <f>U133+V133</f>
        <v>157246900</v>
      </c>
      <c r="X133" s="35"/>
      <c r="Y133" s="35">
        <f>W133+X133</f>
        <v>157246900</v>
      </c>
      <c r="Z133" s="35"/>
      <c r="AA133" s="35">
        <f>Y133+Z133</f>
        <v>157246900</v>
      </c>
      <c r="AB133" s="35"/>
      <c r="AC133" s="35">
        <f>AA133+AB133</f>
        <v>157246900</v>
      </c>
      <c r="AD133" s="45">
        <v>162853800</v>
      </c>
      <c r="AE133" s="77"/>
      <c r="AF133" s="46">
        <f>AD133+AE133</f>
        <v>162853800</v>
      </c>
      <c r="AG133" s="77"/>
      <c r="AH133" s="46">
        <f>AF133+AG133</f>
        <v>162853800</v>
      </c>
      <c r="AI133" s="77"/>
      <c r="AJ133" s="46">
        <f>AH133+AI133</f>
        <v>162853800</v>
      </c>
    </row>
    <row r="134" spans="1:36" ht="0.75" hidden="1" customHeight="1">
      <c r="A134" s="39"/>
      <c r="B134" s="39" t="s">
        <v>259</v>
      </c>
      <c r="C134" s="55" t="s">
        <v>260</v>
      </c>
      <c r="D134" s="41">
        <v>0</v>
      </c>
      <c r="E134" s="47"/>
      <c r="F134" s="34"/>
      <c r="G134" s="44">
        <f>D134+F134</f>
        <v>0</v>
      </c>
      <c r="H134" s="34"/>
      <c r="I134" s="44"/>
      <c r="J134" s="48"/>
      <c r="K134" s="52">
        <f>D134+J134</f>
        <v>0</v>
      </c>
      <c r="L134" s="34"/>
      <c r="M134" s="44">
        <f>K134+L134</f>
        <v>0</v>
      </c>
      <c r="N134" s="44"/>
      <c r="O134" s="44">
        <f>M134+N134</f>
        <v>0</v>
      </c>
      <c r="P134" s="44"/>
      <c r="Q134" s="44"/>
      <c r="R134" s="37">
        <v>0</v>
      </c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50">
        <v>0</v>
      </c>
      <c r="AE134" s="76"/>
      <c r="AF134" s="51">
        <v>0</v>
      </c>
      <c r="AG134" s="76"/>
      <c r="AH134" s="51">
        <v>0</v>
      </c>
      <c r="AI134" s="76"/>
      <c r="AJ134" s="51">
        <v>0</v>
      </c>
    </row>
    <row r="135" spans="1:36" ht="25.5" hidden="1" customHeight="1">
      <c r="A135" s="39"/>
      <c r="B135" s="39" t="s">
        <v>261</v>
      </c>
      <c r="C135" s="55" t="s">
        <v>262</v>
      </c>
      <c r="D135" s="41">
        <v>14645900</v>
      </c>
      <c r="E135" s="47"/>
      <c r="F135" s="34"/>
      <c r="G135" s="44">
        <f>D135+F135</f>
        <v>14645900</v>
      </c>
      <c r="H135" s="34"/>
      <c r="I135" s="44"/>
      <c r="J135" s="48"/>
      <c r="K135" s="52">
        <f>D135+J135</f>
        <v>14645900</v>
      </c>
      <c r="L135" s="34"/>
      <c r="M135" s="44">
        <v>0</v>
      </c>
      <c r="N135" s="44"/>
      <c r="O135" s="44">
        <v>0</v>
      </c>
      <c r="P135" s="44"/>
      <c r="Q135" s="44"/>
      <c r="R135" s="37">
        <v>0</v>
      </c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50">
        <v>0</v>
      </c>
      <c r="AE135" s="76"/>
      <c r="AF135" s="51">
        <v>0</v>
      </c>
      <c r="AG135" s="76"/>
      <c r="AH135" s="51">
        <v>0</v>
      </c>
      <c r="AI135" s="76"/>
      <c r="AJ135" s="51">
        <v>0</v>
      </c>
    </row>
    <row r="136" spans="1:36" ht="38.25">
      <c r="A136" s="39">
        <v>715</v>
      </c>
      <c r="B136" s="15" t="s">
        <v>263</v>
      </c>
      <c r="C136" s="30" t="s">
        <v>264</v>
      </c>
      <c r="D136" s="31">
        <f>D140+D141+D142+D144</f>
        <v>8722700</v>
      </c>
      <c r="E136" s="31">
        <f>E140+E141+E142+E144</f>
        <v>0</v>
      </c>
      <c r="F136" s="31">
        <f>F140+F141+F142+F144</f>
        <v>0</v>
      </c>
      <c r="G136" s="31">
        <f>G140+G141+G142+G144</f>
        <v>8722700</v>
      </c>
      <c r="H136" s="31"/>
      <c r="I136" s="31"/>
      <c r="J136" s="71">
        <f>J142+J144</f>
        <v>24390698.239999998</v>
      </c>
      <c r="K136" s="72">
        <f>K142+K144</f>
        <v>33113398.239999998</v>
      </c>
      <c r="L136" s="34">
        <f>L142+L143+L144</f>
        <v>4361305.6500000004</v>
      </c>
      <c r="M136" s="35">
        <f>M140+M142+M143+M144+M138</f>
        <v>79449545.539999992</v>
      </c>
      <c r="N136" s="35">
        <f>N144</f>
        <v>2793159</v>
      </c>
      <c r="O136" s="35">
        <f>O140+O142+O143+O144+O138</f>
        <v>82242704.539999992</v>
      </c>
      <c r="P136" s="35">
        <f>P144</f>
        <v>1558505.22</v>
      </c>
      <c r="Q136" s="35">
        <f>Q137+Q138+Q139+Q140+Q144</f>
        <v>88119693.969999999</v>
      </c>
      <c r="R136" s="35">
        <f>R137+R138+R139+R140+R144</f>
        <v>86650567.969999999</v>
      </c>
      <c r="S136" s="35">
        <f>S137+S138+S139+S140+S144</f>
        <v>-2352522.11</v>
      </c>
      <c r="T136" s="78">
        <f>T138+T144</f>
        <v>-8472275.4600000009</v>
      </c>
      <c r="U136" s="35">
        <f>Q136+T136</f>
        <v>79647418.50999999</v>
      </c>
      <c r="V136" s="78">
        <f>V138+V144</f>
        <v>-3750000</v>
      </c>
      <c r="W136" s="35">
        <f>U136+V136</f>
        <v>75897418.50999999</v>
      </c>
      <c r="X136" s="78">
        <f>X138+X144</f>
        <v>3852150</v>
      </c>
      <c r="Y136" s="35">
        <f>W136+X136</f>
        <v>79749568.50999999</v>
      </c>
      <c r="Z136" s="78">
        <f>Z138+Z144</f>
        <v>463000</v>
      </c>
      <c r="AA136" s="35">
        <f>Y136+Z136</f>
        <v>80212568.50999999</v>
      </c>
      <c r="AB136" s="78">
        <f>AB138+AB144</f>
        <v>-1331050.54</v>
      </c>
      <c r="AC136" s="35">
        <f>AA136+AB136</f>
        <v>78881517.969999984</v>
      </c>
      <c r="AD136" s="36">
        <f>AD137+AD138+AD139+AD140+AD144</f>
        <v>36264466.090000004</v>
      </c>
      <c r="AE136" s="79">
        <f>AE138</f>
        <v>521516</v>
      </c>
      <c r="AF136" s="38">
        <f>AD136+AE136</f>
        <v>36785982.090000004</v>
      </c>
      <c r="AG136" s="79">
        <f>AG138</f>
        <v>0</v>
      </c>
      <c r="AH136" s="38">
        <f>AF136+AG136</f>
        <v>36785982.090000004</v>
      </c>
      <c r="AI136" s="79"/>
      <c r="AJ136" s="38">
        <f>AH136+AI136</f>
        <v>36785982.090000004</v>
      </c>
    </row>
    <row r="137" spans="1:36" ht="39" customHeight="1">
      <c r="A137" s="39">
        <v>715</v>
      </c>
      <c r="B137" s="39" t="s">
        <v>265</v>
      </c>
      <c r="C137" s="55" t="s">
        <v>266</v>
      </c>
      <c r="D137" s="31"/>
      <c r="E137" s="31"/>
      <c r="F137" s="31"/>
      <c r="G137" s="31"/>
      <c r="H137" s="31"/>
      <c r="I137" s="31"/>
      <c r="J137" s="71"/>
      <c r="K137" s="72"/>
      <c r="L137" s="34"/>
      <c r="M137" s="35"/>
      <c r="N137" s="35"/>
      <c r="O137" s="35"/>
      <c r="P137" s="35"/>
      <c r="Q137" s="44">
        <v>3750000</v>
      </c>
      <c r="R137" s="35"/>
      <c r="S137" s="35"/>
      <c r="T137" s="35"/>
      <c r="U137" s="35">
        <f>Q137+T137</f>
        <v>3750000</v>
      </c>
      <c r="V137" s="35"/>
      <c r="W137" s="35">
        <f>U137+V137</f>
        <v>3750000</v>
      </c>
      <c r="X137" s="35"/>
      <c r="Y137" s="35">
        <f>W137+X137</f>
        <v>3750000</v>
      </c>
      <c r="Z137" s="35"/>
      <c r="AA137" s="35">
        <f>Y137+Z137</f>
        <v>3750000</v>
      </c>
      <c r="AB137" s="35"/>
      <c r="AC137" s="35">
        <f>AA137+AB137</f>
        <v>3750000</v>
      </c>
      <c r="AD137" s="45">
        <v>2203920</v>
      </c>
      <c r="AE137" s="76"/>
      <c r="AF137" s="46">
        <f>AD137+AE137</f>
        <v>2203920</v>
      </c>
      <c r="AG137" s="76"/>
      <c r="AH137" s="46">
        <f>AF137+AG137</f>
        <v>2203920</v>
      </c>
      <c r="AI137" s="76"/>
      <c r="AJ137" s="46">
        <f>AH137+AI137</f>
        <v>2203920</v>
      </c>
    </row>
    <row r="138" spans="1:36" ht="23.25" customHeight="1">
      <c r="A138" s="39">
        <v>715</v>
      </c>
      <c r="B138" s="39" t="s">
        <v>267</v>
      </c>
      <c r="C138" s="80" t="s">
        <v>268</v>
      </c>
      <c r="D138" s="31"/>
      <c r="E138" s="31"/>
      <c r="F138" s="31"/>
      <c r="G138" s="31"/>
      <c r="H138" s="31"/>
      <c r="I138" s="31"/>
      <c r="J138" s="71"/>
      <c r="K138" s="72"/>
      <c r="L138" s="34"/>
      <c r="M138" s="44">
        <v>5834399</v>
      </c>
      <c r="N138" s="44"/>
      <c r="O138" s="44">
        <v>5834399</v>
      </c>
      <c r="P138" s="44"/>
      <c r="Q138" s="44">
        <v>10347743</v>
      </c>
      <c r="R138" s="44">
        <v>10347743</v>
      </c>
      <c r="S138" s="35"/>
      <c r="T138" s="35">
        <v>-9803326</v>
      </c>
      <c r="U138" s="35">
        <f>Q138+T138</f>
        <v>544417</v>
      </c>
      <c r="V138" s="35"/>
      <c r="W138" s="35">
        <f>U138+V138</f>
        <v>544417</v>
      </c>
      <c r="X138" s="35"/>
      <c r="Y138" s="35">
        <f>W138+X138</f>
        <v>544417</v>
      </c>
      <c r="Z138" s="35"/>
      <c r="AA138" s="35">
        <f>Y138+Z138</f>
        <v>544417</v>
      </c>
      <c r="AB138" s="35"/>
      <c r="AC138" s="35">
        <f>AA138+AB138</f>
        <v>544417</v>
      </c>
      <c r="AD138" s="45">
        <v>0</v>
      </c>
      <c r="AE138" s="79">
        <v>521516</v>
      </c>
      <c r="AF138" s="46">
        <f>AD138+AE138</f>
        <v>521516</v>
      </c>
      <c r="AG138" s="79"/>
      <c r="AH138" s="46">
        <f>AF138+AG138</f>
        <v>521516</v>
      </c>
      <c r="AI138" s="79"/>
      <c r="AJ138" s="46">
        <f>AH138+AI138</f>
        <v>521516</v>
      </c>
    </row>
    <row r="139" spans="1:36" ht="39.75" customHeight="1">
      <c r="A139" s="39">
        <v>715</v>
      </c>
      <c r="B139" s="39" t="s">
        <v>269</v>
      </c>
      <c r="C139" s="80" t="s">
        <v>270</v>
      </c>
      <c r="D139" s="31"/>
      <c r="E139" s="31"/>
      <c r="F139" s="31"/>
      <c r="G139" s="31"/>
      <c r="H139" s="31"/>
      <c r="I139" s="31"/>
      <c r="J139" s="71"/>
      <c r="K139" s="72"/>
      <c r="L139" s="34"/>
      <c r="M139" s="44"/>
      <c r="N139" s="44"/>
      <c r="O139" s="44"/>
      <c r="P139" s="44"/>
      <c r="Q139" s="44">
        <v>4313676.1900000004</v>
      </c>
      <c r="R139" s="44"/>
      <c r="S139" s="35"/>
      <c r="T139" s="35"/>
      <c r="U139" s="35">
        <f>Q139+T139</f>
        <v>4313676.1900000004</v>
      </c>
      <c r="V139" s="35"/>
      <c r="W139" s="35">
        <f>U139+V139</f>
        <v>4313676.1900000004</v>
      </c>
      <c r="X139" s="35"/>
      <c r="Y139" s="35">
        <f>W139+X139</f>
        <v>4313676.1900000004</v>
      </c>
      <c r="Z139" s="35"/>
      <c r="AA139" s="35">
        <f>Y139+Z139</f>
        <v>4313676.1900000004</v>
      </c>
      <c r="AB139" s="35"/>
      <c r="AC139" s="35">
        <f>AA139+AB139</f>
        <v>4313676.1900000004</v>
      </c>
      <c r="AD139" s="45">
        <v>4313676.1900000004</v>
      </c>
      <c r="AE139" s="37"/>
      <c r="AF139" s="46">
        <f>AD139+AE139</f>
        <v>4313676.1900000004</v>
      </c>
      <c r="AG139" s="37"/>
      <c r="AH139" s="46">
        <f>AF139+AG139</f>
        <v>4313676.1900000004</v>
      </c>
      <c r="AI139" s="37"/>
      <c r="AJ139" s="46">
        <f>AH139+AI139</f>
        <v>4313676.1900000004</v>
      </c>
    </row>
    <row r="140" spans="1:36" ht="36.75" customHeight="1">
      <c r="A140" s="39">
        <v>715</v>
      </c>
      <c r="B140" s="39" t="s">
        <v>271</v>
      </c>
      <c r="C140" s="55" t="s">
        <v>272</v>
      </c>
      <c r="D140" s="41"/>
      <c r="E140" s="47"/>
      <c r="F140" s="34"/>
      <c r="G140" s="44">
        <f>D140+F140</f>
        <v>0</v>
      </c>
      <c r="H140" s="34"/>
      <c r="I140" s="44"/>
      <c r="J140" s="48"/>
      <c r="K140" s="49"/>
      <c r="L140" s="34"/>
      <c r="M140" s="44">
        <v>6932293.0700000003</v>
      </c>
      <c r="N140" s="44"/>
      <c r="O140" s="44">
        <v>6932293.0700000003</v>
      </c>
      <c r="P140" s="44"/>
      <c r="Q140" s="44">
        <v>698302.02</v>
      </c>
      <c r="R140" s="44">
        <v>9884113.1099999994</v>
      </c>
      <c r="S140" s="35">
        <v>-3136696.15</v>
      </c>
      <c r="T140" s="35"/>
      <c r="U140" s="35">
        <f>Q140+T140</f>
        <v>698302.02</v>
      </c>
      <c r="V140" s="35"/>
      <c r="W140" s="35">
        <f>U140+V140</f>
        <v>698302.02</v>
      </c>
      <c r="X140" s="35"/>
      <c r="Y140" s="35">
        <f>W140+X140</f>
        <v>698302.02</v>
      </c>
      <c r="Z140" s="35"/>
      <c r="AA140" s="35">
        <f>Y140+Z140</f>
        <v>698302.02</v>
      </c>
      <c r="AB140" s="35"/>
      <c r="AC140" s="35">
        <f>AA140+AB140</f>
        <v>698302.02</v>
      </c>
      <c r="AD140" s="45">
        <v>630469.9</v>
      </c>
      <c r="AE140" s="37"/>
      <c r="AF140" s="46">
        <f>AD140+AE140</f>
        <v>630469.9</v>
      </c>
      <c r="AG140" s="37"/>
      <c r="AH140" s="46">
        <f>AF140+AG140</f>
        <v>630469.9</v>
      </c>
      <c r="AI140" s="37"/>
      <c r="AJ140" s="46">
        <f>AH140+AI140</f>
        <v>630469.9</v>
      </c>
    </row>
    <row r="141" spans="1:36" ht="39.75" hidden="1" customHeight="1">
      <c r="A141" s="39"/>
      <c r="B141" s="39" t="s">
        <v>273</v>
      </c>
      <c r="C141" s="81" t="s">
        <v>274</v>
      </c>
      <c r="D141" s="41"/>
      <c r="E141" s="47"/>
      <c r="F141" s="34"/>
      <c r="G141" s="44">
        <f>D141+F141</f>
        <v>0</v>
      </c>
      <c r="H141" s="34"/>
      <c r="I141" s="44"/>
      <c r="J141" s="48"/>
      <c r="K141" s="49"/>
      <c r="L141" s="34"/>
      <c r="M141" s="44">
        <f>K141+L141</f>
        <v>0</v>
      </c>
      <c r="N141" s="44"/>
      <c r="O141" s="44">
        <f>M141+N141</f>
        <v>0</v>
      </c>
      <c r="P141" s="44"/>
      <c r="Q141" s="44"/>
      <c r="R141" s="37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50"/>
      <c r="AE141" s="37"/>
      <c r="AF141" s="82"/>
      <c r="AG141" s="37"/>
      <c r="AH141" s="82"/>
      <c r="AI141" s="37"/>
      <c r="AJ141" s="82"/>
    </row>
    <row r="142" spans="1:36" ht="39.75" hidden="1" customHeight="1">
      <c r="A142" s="39"/>
      <c r="B142" s="39" t="s">
        <v>275</v>
      </c>
      <c r="C142" s="83" t="s">
        <v>276</v>
      </c>
      <c r="D142" s="41">
        <v>0</v>
      </c>
      <c r="E142" s="47"/>
      <c r="F142" s="34"/>
      <c r="G142" s="44">
        <f>D142+F142</f>
        <v>0</v>
      </c>
      <c r="H142" s="34"/>
      <c r="I142" s="44"/>
      <c r="J142" s="84">
        <v>1218617</v>
      </c>
      <c r="K142" s="52">
        <f>D142+J142</f>
        <v>1218617</v>
      </c>
      <c r="L142" s="34">
        <v>827501</v>
      </c>
      <c r="M142" s="44"/>
      <c r="N142" s="44"/>
      <c r="O142" s="44"/>
      <c r="P142" s="44"/>
      <c r="Q142" s="44"/>
      <c r="R142" s="37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50"/>
      <c r="AE142" s="37"/>
      <c r="AF142" s="82"/>
      <c r="AG142" s="37"/>
      <c r="AH142" s="82"/>
      <c r="AI142" s="37"/>
      <c r="AJ142" s="82"/>
    </row>
    <row r="143" spans="1:36" ht="39.75" hidden="1" customHeight="1">
      <c r="A143" s="39"/>
      <c r="B143" s="85" t="s">
        <v>277</v>
      </c>
      <c r="C143" s="83" t="s">
        <v>278</v>
      </c>
      <c r="D143" s="41"/>
      <c r="E143" s="47"/>
      <c r="F143" s="34"/>
      <c r="G143" s="44"/>
      <c r="H143" s="34"/>
      <c r="I143" s="44"/>
      <c r="J143" s="84"/>
      <c r="K143" s="52">
        <v>0</v>
      </c>
      <c r="L143" s="34">
        <v>50000</v>
      </c>
      <c r="M143" s="44"/>
      <c r="N143" s="44"/>
      <c r="O143" s="44"/>
      <c r="P143" s="44"/>
      <c r="Q143" s="44"/>
      <c r="R143" s="37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50"/>
      <c r="AE143" s="37"/>
      <c r="AF143" s="82"/>
      <c r="AG143" s="37"/>
      <c r="AH143" s="82"/>
      <c r="AI143" s="37"/>
      <c r="AJ143" s="82"/>
    </row>
    <row r="144" spans="1:36" ht="20.25" customHeight="1">
      <c r="A144" s="39"/>
      <c r="B144" s="39" t="s">
        <v>279</v>
      </c>
      <c r="C144" s="83" t="s">
        <v>280</v>
      </c>
      <c r="D144" s="41">
        <f>D145</f>
        <v>8722700</v>
      </c>
      <c r="E144" s="47"/>
      <c r="F144" s="34"/>
      <c r="G144" s="44">
        <f>D144+F144</f>
        <v>8722700</v>
      </c>
      <c r="H144" s="34"/>
      <c r="I144" s="44"/>
      <c r="J144" s="84">
        <f t="shared" ref="J144:P144" si="57">J145</f>
        <v>23172081.239999998</v>
      </c>
      <c r="K144" s="52">
        <f t="shared" si="57"/>
        <v>31894781.239999998</v>
      </c>
      <c r="L144" s="34">
        <f t="shared" si="57"/>
        <v>3483804.65</v>
      </c>
      <c r="M144" s="44">
        <f t="shared" si="57"/>
        <v>66682853.469999999</v>
      </c>
      <c r="N144" s="44">
        <f t="shared" si="57"/>
        <v>2793159</v>
      </c>
      <c r="O144" s="44">
        <f t="shared" si="57"/>
        <v>69476012.469999999</v>
      </c>
      <c r="P144" s="44">
        <f t="shared" si="57"/>
        <v>1558505.22</v>
      </c>
      <c r="Q144" s="44">
        <f>Q145+Q146</f>
        <v>69009972.75999999</v>
      </c>
      <c r="R144" s="44">
        <f>R145+R146</f>
        <v>66418711.859999999</v>
      </c>
      <c r="S144" s="44">
        <f>S145+S146</f>
        <v>784174.04</v>
      </c>
      <c r="T144" s="44">
        <f>T145</f>
        <v>1331050.54</v>
      </c>
      <c r="U144" s="35">
        <f t="shared" ref="U144:U152" si="58">Q144+T144</f>
        <v>70341023.299999997</v>
      </c>
      <c r="V144" s="44">
        <f>V145</f>
        <v>-3750000</v>
      </c>
      <c r="W144" s="35">
        <f t="shared" ref="W144:W152" si="59">U144+V144</f>
        <v>66591023.299999997</v>
      </c>
      <c r="X144" s="44">
        <f>X145+X146</f>
        <v>3852150</v>
      </c>
      <c r="Y144" s="35">
        <f t="shared" ref="Y144:Y152" si="60">W144+X144</f>
        <v>70443173.299999997</v>
      </c>
      <c r="Z144" s="35">
        <f>Z145</f>
        <v>463000</v>
      </c>
      <c r="AA144" s="35">
        <f t="shared" ref="AA144:AA152" si="61">Y144+Z144</f>
        <v>70906173.299999997</v>
      </c>
      <c r="AB144" s="35">
        <f>AB145</f>
        <v>-1331050.54</v>
      </c>
      <c r="AC144" s="35">
        <f t="shared" ref="AC144:AC152" si="62">AA144+AB144</f>
        <v>69575122.75999999</v>
      </c>
      <c r="AD144" s="45">
        <f>AD145+AD146</f>
        <v>29116400</v>
      </c>
      <c r="AE144" s="37"/>
      <c r="AF144" s="46">
        <f t="shared" ref="AF144:AF152" si="63">AD144+AE144</f>
        <v>29116400</v>
      </c>
      <c r="AG144" s="37"/>
      <c r="AH144" s="46">
        <f t="shared" ref="AH144:AH152" si="64">AF144+AG144</f>
        <v>29116400</v>
      </c>
      <c r="AI144" s="37"/>
      <c r="AJ144" s="46">
        <f t="shared" ref="AJ144:AJ152" si="65">AH144+AI144</f>
        <v>29116400</v>
      </c>
    </row>
    <row r="145" spans="1:36" ht="27" customHeight="1">
      <c r="A145" s="39">
        <v>715</v>
      </c>
      <c r="B145" s="39" t="s">
        <v>281</v>
      </c>
      <c r="C145" s="55" t="s">
        <v>282</v>
      </c>
      <c r="D145" s="41">
        <v>8722700</v>
      </c>
      <c r="E145" s="53"/>
      <c r="F145" s="34"/>
      <c r="G145" s="44">
        <f>D145+F145</f>
        <v>8722700</v>
      </c>
      <c r="H145" s="34"/>
      <c r="I145" s="44"/>
      <c r="J145" s="84">
        <v>23172081.239999998</v>
      </c>
      <c r="K145" s="52">
        <f>D145+J145</f>
        <v>31894781.239999998</v>
      </c>
      <c r="L145" s="34">
        <v>3483804.65</v>
      </c>
      <c r="M145" s="44">
        <v>66682853.469999999</v>
      </c>
      <c r="N145" s="44">
        <v>2793159</v>
      </c>
      <c r="O145" s="44">
        <f>M145+N145</f>
        <v>69476012.469999999</v>
      </c>
      <c r="P145" s="44">
        <v>1558505.22</v>
      </c>
      <c r="Q145" s="44">
        <v>63099320.259999998</v>
      </c>
      <c r="R145" s="44">
        <v>66418711.859999999</v>
      </c>
      <c r="S145" s="35">
        <v>784174.04</v>
      </c>
      <c r="T145" s="35">
        <v>1331050.54</v>
      </c>
      <c r="U145" s="35">
        <f t="shared" si="58"/>
        <v>64430370.799999997</v>
      </c>
      <c r="V145" s="35">
        <v>-3750000</v>
      </c>
      <c r="W145" s="35">
        <f t="shared" si="59"/>
        <v>60680370.799999997</v>
      </c>
      <c r="X145" s="35"/>
      <c r="Y145" s="35">
        <f t="shared" si="60"/>
        <v>60680370.799999997</v>
      </c>
      <c r="Z145" s="35">
        <v>463000</v>
      </c>
      <c r="AA145" s="35">
        <f t="shared" si="61"/>
        <v>61143370.799999997</v>
      </c>
      <c r="AB145" s="35">
        <v>-1331050.54</v>
      </c>
      <c r="AC145" s="35">
        <f t="shared" si="62"/>
        <v>59812320.259999998</v>
      </c>
      <c r="AD145" s="45">
        <v>29116400</v>
      </c>
      <c r="AE145" s="37"/>
      <c r="AF145" s="46">
        <f t="shared" si="63"/>
        <v>29116400</v>
      </c>
      <c r="AG145" s="37"/>
      <c r="AH145" s="46">
        <f t="shared" si="64"/>
        <v>29116400</v>
      </c>
      <c r="AI145" s="37"/>
      <c r="AJ145" s="46">
        <f t="shared" si="65"/>
        <v>29116400</v>
      </c>
    </row>
    <row r="146" spans="1:36" ht="32.25" customHeight="1">
      <c r="A146" s="39">
        <v>735</v>
      </c>
      <c r="B146" s="39" t="s">
        <v>281</v>
      </c>
      <c r="C146" s="55" t="s">
        <v>282</v>
      </c>
      <c r="D146" s="41"/>
      <c r="E146" s="53"/>
      <c r="F146" s="34"/>
      <c r="G146" s="44"/>
      <c r="H146" s="34"/>
      <c r="I146" s="44"/>
      <c r="J146" s="84"/>
      <c r="K146" s="52"/>
      <c r="L146" s="34"/>
      <c r="M146" s="44"/>
      <c r="N146" s="44"/>
      <c r="O146" s="44"/>
      <c r="P146" s="44"/>
      <c r="Q146" s="44">
        <v>5910652.5</v>
      </c>
      <c r="R146" s="44"/>
      <c r="S146" s="35"/>
      <c r="T146" s="35"/>
      <c r="U146" s="35">
        <f t="shared" si="58"/>
        <v>5910652.5</v>
      </c>
      <c r="V146" s="35"/>
      <c r="W146" s="35">
        <f t="shared" si="59"/>
        <v>5910652.5</v>
      </c>
      <c r="X146" s="79">
        <v>3852150</v>
      </c>
      <c r="Y146" s="35">
        <f t="shared" si="60"/>
        <v>9762802.5</v>
      </c>
      <c r="Z146" s="35"/>
      <c r="AA146" s="35">
        <f t="shared" si="61"/>
        <v>9762802.5</v>
      </c>
      <c r="AB146" s="35"/>
      <c r="AC146" s="35">
        <f t="shared" si="62"/>
        <v>9762802.5</v>
      </c>
      <c r="AD146" s="45">
        <v>0</v>
      </c>
      <c r="AE146" s="37"/>
      <c r="AF146" s="46">
        <f t="shared" si="63"/>
        <v>0</v>
      </c>
      <c r="AG146" s="37"/>
      <c r="AH146" s="46">
        <f t="shared" si="64"/>
        <v>0</v>
      </c>
      <c r="AI146" s="37"/>
      <c r="AJ146" s="46">
        <f t="shared" si="65"/>
        <v>0</v>
      </c>
    </row>
    <row r="147" spans="1:36" ht="28.5" customHeight="1">
      <c r="A147" s="39"/>
      <c r="B147" s="15" t="s">
        <v>283</v>
      </c>
      <c r="C147" s="75" t="s">
        <v>284</v>
      </c>
      <c r="D147" s="31" t="e">
        <f>#REF!+#REF!+#REF!+#REF!+#REF!+#REF!+D148+#REF!+#REF!+#REF!+#REF!+#REF!+#REF!+#REF!+#REF!+D151+D152+D153+D154+D155</f>
        <v>#REF!</v>
      </c>
      <c r="E147" s="31" t="e">
        <f>#REF!+#REF!+#REF!+#REF!+#REF!+#REF!+E148+#REF!+#REF!+#REF!+#REF!+#REF!+#REF!+#REF!+#REF!+E151+E152+E153+E154+E155</f>
        <v>#REF!</v>
      </c>
      <c r="F147" s="31" t="e">
        <f>#REF!+#REF!+#REF!+#REF!+#REF!+#REF!+F148+#REF!+#REF!+#REF!+#REF!+#REF!+#REF!+#REF!+#REF!+F151+F152+F153+F154+F155</f>
        <v>#REF!</v>
      </c>
      <c r="G147" s="31" t="e">
        <f>#REF!+#REF!+#REF!+#REF!+#REF!+#REF!+G148+#REF!+#REF!+#REF!+#REF!+#REF!+#REF!+#REF!+#REF!+G151+G152+G153+G154+G155</f>
        <v>#REF!</v>
      </c>
      <c r="H147" s="31" t="e">
        <f>#REF!+#REF!+#REF!+#REF!+#REF!+#REF!+H148+#REF!+#REF!+#REF!+#REF!+#REF!+#REF!+#REF!+#REF!+H151+H152+H153+H154+H155</f>
        <v>#REF!</v>
      </c>
      <c r="I147" s="31" t="e">
        <f>#REF!+#REF!+#REF!+#REF!+#REF!+#REF!+I148+#REF!+#REF!+#REF!+#REF!+#REF!+#REF!+#REF!+#REF!+I151+I152+I153+I154+I155</f>
        <v>#REF!</v>
      </c>
      <c r="J147" s="32" t="e">
        <f>#REF!+#REF!+#REF!+#REF!+#REF!+#REF!+J148+#REF!+#REF!+#REF!+#REF!+#REF!+#REF!+#REF!+#REF!+J151+J152+J153+J154+J155</f>
        <v>#REF!</v>
      </c>
      <c r="K147" s="33" t="e">
        <f>#REF!+#REF!+#REF!+#REF!+#REF!+#REF!+K148+#REF!+#REF!+#REF!+#REF!+#REF!+#REF!+#REF!+#REF!+K151+K152+K153+K154+K155</f>
        <v>#REF!</v>
      </c>
      <c r="L147" s="34">
        <f>L148</f>
        <v>-113500</v>
      </c>
      <c r="M147" s="35">
        <f>M148+M151+M152+M153+M154+M155</f>
        <v>264314782.44</v>
      </c>
      <c r="N147" s="35"/>
      <c r="O147" s="35">
        <f>O148+O151+O152+O153+O154+O155</f>
        <v>264314782.44</v>
      </c>
      <c r="P147" s="35"/>
      <c r="Q147" s="35">
        <f>Q148+Q151+Q152+Q153+Q154+Q155</f>
        <v>258343590</v>
      </c>
      <c r="R147" s="35">
        <f>R148+R151+R152+R153+R154+R155</f>
        <v>16195963.189999999</v>
      </c>
      <c r="S147" s="35">
        <f>S148+S151+S152+S153+S154+S155</f>
        <v>0</v>
      </c>
      <c r="T147" s="35"/>
      <c r="U147" s="35">
        <f t="shared" si="58"/>
        <v>258343590</v>
      </c>
      <c r="V147" s="35"/>
      <c r="W147" s="35">
        <f t="shared" si="59"/>
        <v>258343590</v>
      </c>
      <c r="X147" s="35">
        <f>X148+X155</f>
        <v>1131100</v>
      </c>
      <c r="Y147" s="35">
        <f t="shared" si="60"/>
        <v>259474690</v>
      </c>
      <c r="Z147" s="35"/>
      <c r="AA147" s="35">
        <f t="shared" si="61"/>
        <v>259474690</v>
      </c>
      <c r="AB147" s="35"/>
      <c r="AC147" s="35">
        <f t="shared" si="62"/>
        <v>259474690</v>
      </c>
      <c r="AD147" s="36">
        <f>AD148+AD151+AD152+AD153+AD154+AD155</f>
        <v>256080796</v>
      </c>
      <c r="AE147" s="37"/>
      <c r="AF147" s="38">
        <f t="shared" si="63"/>
        <v>256080796</v>
      </c>
      <c r="AG147" s="35">
        <f>AG148+AG155+AG154</f>
        <v>1083500</v>
      </c>
      <c r="AH147" s="38">
        <f t="shared" si="64"/>
        <v>257164296</v>
      </c>
      <c r="AI147" s="35"/>
      <c r="AJ147" s="38">
        <f t="shared" si="65"/>
        <v>257164296</v>
      </c>
    </row>
    <row r="148" spans="1:36" ht="39" customHeight="1">
      <c r="A148" s="39"/>
      <c r="B148" s="66" t="s">
        <v>285</v>
      </c>
      <c r="C148" s="58" t="s">
        <v>286</v>
      </c>
      <c r="D148" s="41">
        <v>238966800</v>
      </c>
      <c r="E148" s="53">
        <v>180161500</v>
      </c>
      <c r="F148" s="34"/>
      <c r="G148" s="44">
        <f>D148+F148</f>
        <v>238966800</v>
      </c>
      <c r="H148" s="34"/>
      <c r="I148" s="44"/>
      <c r="J148" s="84">
        <v>3926600</v>
      </c>
      <c r="K148" s="52">
        <f>D148+J148</f>
        <v>242893400</v>
      </c>
      <c r="L148" s="34">
        <v>-113500</v>
      </c>
      <c r="M148" s="44">
        <v>248276220</v>
      </c>
      <c r="N148" s="44"/>
      <c r="O148" s="44">
        <v>248276220</v>
      </c>
      <c r="P148" s="44"/>
      <c r="Q148" s="59">
        <f>Q149+Q150</f>
        <v>239723900</v>
      </c>
      <c r="R148" s="35">
        <f>R149+R150</f>
        <v>0</v>
      </c>
      <c r="S148" s="35">
        <f>S149+S150</f>
        <v>0</v>
      </c>
      <c r="T148" s="35">
        <f>T149</f>
        <v>31406</v>
      </c>
      <c r="U148" s="35">
        <f t="shared" si="58"/>
        <v>239755306</v>
      </c>
      <c r="V148" s="35">
        <f>V149</f>
        <v>0</v>
      </c>
      <c r="W148" s="35">
        <f t="shared" si="59"/>
        <v>239755306</v>
      </c>
      <c r="X148" s="35">
        <f>X149+X150</f>
        <v>2250100</v>
      </c>
      <c r="Y148" s="35">
        <f t="shared" si="60"/>
        <v>242005406</v>
      </c>
      <c r="Z148" s="35"/>
      <c r="AA148" s="35">
        <f t="shared" si="61"/>
        <v>242005406</v>
      </c>
      <c r="AB148" s="35"/>
      <c r="AC148" s="35">
        <f t="shared" si="62"/>
        <v>242005406</v>
      </c>
      <c r="AD148" s="60">
        <f>AD149+AD150</f>
        <v>239395400</v>
      </c>
      <c r="AE148" s="86">
        <f>AE149</f>
        <v>12500</v>
      </c>
      <c r="AF148" s="46">
        <f t="shared" si="63"/>
        <v>239407900</v>
      </c>
      <c r="AG148" s="35">
        <f>AG149+AG150</f>
        <v>2250100</v>
      </c>
      <c r="AH148" s="46">
        <f t="shared" si="64"/>
        <v>241658000</v>
      </c>
      <c r="AI148" s="35"/>
      <c r="AJ148" s="46">
        <f t="shared" si="65"/>
        <v>241658000</v>
      </c>
    </row>
    <row r="149" spans="1:36" ht="36.75" customHeight="1">
      <c r="A149" s="39">
        <v>715</v>
      </c>
      <c r="B149" s="39" t="s">
        <v>285</v>
      </c>
      <c r="C149" s="55" t="s">
        <v>286</v>
      </c>
      <c r="D149" s="41"/>
      <c r="E149" s="53"/>
      <c r="F149" s="34"/>
      <c r="G149" s="44"/>
      <c r="H149" s="34"/>
      <c r="I149" s="44"/>
      <c r="J149" s="84"/>
      <c r="K149" s="52"/>
      <c r="L149" s="34"/>
      <c r="M149" s="44"/>
      <c r="N149" s="44"/>
      <c r="O149" s="44"/>
      <c r="P149" s="44"/>
      <c r="Q149" s="44">
        <v>4268400</v>
      </c>
      <c r="R149" s="44"/>
      <c r="S149" s="35"/>
      <c r="T149" s="35">
        <v>31406</v>
      </c>
      <c r="U149" s="35">
        <f t="shared" si="58"/>
        <v>4299806</v>
      </c>
      <c r="V149" s="35"/>
      <c r="W149" s="35">
        <f t="shared" si="59"/>
        <v>4299806</v>
      </c>
      <c r="X149" s="86">
        <v>1128500</v>
      </c>
      <c r="Y149" s="35">
        <f t="shared" si="60"/>
        <v>5428306</v>
      </c>
      <c r="Z149" s="35"/>
      <c r="AA149" s="35">
        <f t="shared" si="61"/>
        <v>5428306</v>
      </c>
      <c r="AB149" s="35"/>
      <c r="AC149" s="35">
        <f t="shared" si="62"/>
        <v>5428306</v>
      </c>
      <c r="AD149" s="45">
        <v>4268400</v>
      </c>
      <c r="AE149" s="86">
        <v>12500</v>
      </c>
      <c r="AF149" s="46">
        <f t="shared" si="63"/>
        <v>4280900</v>
      </c>
      <c r="AG149" s="86">
        <v>1128500</v>
      </c>
      <c r="AH149" s="46">
        <f t="shared" si="64"/>
        <v>5409400</v>
      </c>
      <c r="AI149" s="86"/>
      <c r="AJ149" s="46">
        <f t="shared" si="65"/>
        <v>5409400</v>
      </c>
    </row>
    <row r="150" spans="1:36" ht="39" customHeight="1">
      <c r="A150" s="39">
        <v>735</v>
      </c>
      <c r="B150" s="39" t="s">
        <v>285</v>
      </c>
      <c r="C150" s="55" t="s">
        <v>286</v>
      </c>
      <c r="D150" s="41"/>
      <c r="E150" s="53"/>
      <c r="F150" s="34"/>
      <c r="G150" s="44"/>
      <c r="H150" s="34"/>
      <c r="I150" s="44"/>
      <c r="J150" s="84"/>
      <c r="K150" s="52"/>
      <c r="L150" s="34"/>
      <c r="M150" s="44"/>
      <c r="N150" s="44"/>
      <c r="O150" s="44"/>
      <c r="P150" s="44"/>
      <c r="Q150" s="44">
        <v>235455500</v>
      </c>
      <c r="R150" s="44"/>
      <c r="S150" s="35"/>
      <c r="T150" s="35"/>
      <c r="U150" s="35">
        <f t="shared" si="58"/>
        <v>235455500</v>
      </c>
      <c r="V150" s="35"/>
      <c r="W150" s="35">
        <f t="shared" si="59"/>
        <v>235455500</v>
      </c>
      <c r="X150" s="37">
        <v>1121600</v>
      </c>
      <c r="Y150" s="35">
        <f t="shared" si="60"/>
        <v>236577100</v>
      </c>
      <c r="Z150" s="35"/>
      <c r="AA150" s="35">
        <f t="shared" si="61"/>
        <v>236577100</v>
      </c>
      <c r="AB150" s="35"/>
      <c r="AC150" s="35">
        <f t="shared" si="62"/>
        <v>236577100</v>
      </c>
      <c r="AD150" s="45">
        <v>235127000</v>
      </c>
      <c r="AE150" s="37"/>
      <c r="AF150" s="46">
        <f t="shared" si="63"/>
        <v>235127000</v>
      </c>
      <c r="AG150" s="37">
        <v>1121600</v>
      </c>
      <c r="AH150" s="46">
        <f t="shared" si="64"/>
        <v>236248600</v>
      </c>
      <c r="AI150" s="37"/>
      <c r="AJ150" s="46">
        <f t="shared" si="65"/>
        <v>236248600</v>
      </c>
    </row>
    <row r="151" spans="1:36" ht="63" customHeight="1">
      <c r="A151" s="39">
        <v>715</v>
      </c>
      <c r="B151" s="39" t="s">
        <v>287</v>
      </c>
      <c r="C151" s="55" t="s">
        <v>288</v>
      </c>
      <c r="D151" s="41">
        <v>11018700</v>
      </c>
      <c r="E151" s="47"/>
      <c r="F151" s="34"/>
      <c r="G151" s="44"/>
      <c r="H151" s="34"/>
      <c r="I151" s="44"/>
      <c r="J151" s="48"/>
      <c r="K151" s="52">
        <f>D151+J151</f>
        <v>11018700</v>
      </c>
      <c r="L151" s="34"/>
      <c r="M151" s="44">
        <v>12824163</v>
      </c>
      <c r="N151" s="44"/>
      <c r="O151" s="44">
        <v>12824163</v>
      </c>
      <c r="P151" s="44"/>
      <c r="Q151" s="44">
        <v>12777367.68</v>
      </c>
      <c r="R151" s="44">
        <v>12824163</v>
      </c>
      <c r="S151" s="35"/>
      <c r="T151" s="35"/>
      <c r="U151" s="35">
        <f t="shared" si="58"/>
        <v>12777367.68</v>
      </c>
      <c r="V151" s="35"/>
      <c r="W151" s="35">
        <f t="shared" si="59"/>
        <v>12777367.68</v>
      </c>
      <c r="X151" s="35"/>
      <c r="Y151" s="35">
        <f t="shared" si="60"/>
        <v>12777367.68</v>
      </c>
      <c r="Z151" s="35"/>
      <c r="AA151" s="35">
        <f t="shared" si="61"/>
        <v>12777367.68</v>
      </c>
      <c r="AB151" s="35"/>
      <c r="AC151" s="35">
        <f t="shared" si="62"/>
        <v>12777367.68</v>
      </c>
      <c r="AD151" s="45">
        <v>12777367.68</v>
      </c>
      <c r="AE151" s="37"/>
      <c r="AF151" s="46">
        <f t="shared" si="63"/>
        <v>12777367.68</v>
      </c>
      <c r="AG151" s="37"/>
      <c r="AH151" s="46">
        <f t="shared" si="64"/>
        <v>12777367.68</v>
      </c>
      <c r="AI151" s="37"/>
      <c r="AJ151" s="46">
        <f t="shared" si="65"/>
        <v>12777367.68</v>
      </c>
    </row>
    <row r="152" spans="1:36" ht="50.25" customHeight="1">
      <c r="A152" s="39">
        <v>715</v>
      </c>
      <c r="B152" s="39" t="s">
        <v>289</v>
      </c>
      <c r="C152" s="55" t="s">
        <v>290</v>
      </c>
      <c r="D152" s="41">
        <v>3700</v>
      </c>
      <c r="E152" s="47"/>
      <c r="F152" s="34"/>
      <c r="G152" s="44"/>
      <c r="H152" s="34"/>
      <c r="I152" s="44"/>
      <c r="J152" s="48"/>
      <c r="K152" s="52">
        <f>D152+J152</f>
        <v>3700</v>
      </c>
      <c r="L152" s="34"/>
      <c r="M152" s="44">
        <v>3300</v>
      </c>
      <c r="N152" s="44"/>
      <c r="O152" s="44">
        <v>3300</v>
      </c>
      <c r="P152" s="44"/>
      <c r="Q152" s="44">
        <v>35300</v>
      </c>
      <c r="R152" s="44">
        <v>27000</v>
      </c>
      <c r="S152" s="35"/>
      <c r="T152" s="35"/>
      <c r="U152" s="35">
        <f t="shared" si="58"/>
        <v>35300</v>
      </c>
      <c r="V152" s="35"/>
      <c r="W152" s="35">
        <f t="shared" si="59"/>
        <v>35300</v>
      </c>
      <c r="X152" s="35"/>
      <c r="Y152" s="35">
        <f t="shared" si="60"/>
        <v>35300</v>
      </c>
      <c r="Z152" s="35"/>
      <c r="AA152" s="35">
        <f t="shared" si="61"/>
        <v>35300</v>
      </c>
      <c r="AB152" s="35"/>
      <c r="AC152" s="35">
        <f t="shared" si="62"/>
        <v>35300</v>
      </c>
      <c r="AD152" s="45">
        <v>2100</v>
      </c>
      <c r="AE152" s="37"/>
      <c r="AF152" s="46">
        <f t="shared" si="63"/>
        <v>2100</v>
      </c>
      <c r="AG152" s="37"/>
      <c r="AH152" s="46">
        <f t="shared" si="64"/>
        <v>2100</v>
      </c>
      <c r="AI152" s="37"/>
      <c r="AJ152" s="46">
        <f t="shared" si="65"/>
        <v>2100</v>
      </c>
    </row>
    <row r="153" spans="1:36" ht="51" hidden="1">
      <c r="A153" s="39">
        <v>715</v>
      </c>
      <c r="B153" s="39" t="s">
        <v>291</v>
      </c>
      <c r="C153" s="55" t="s">
        <v>292</v>
      </c>
      <c r="D153" s="41">
        <v>0</v>
      </c>
      <c r="E153" s="47"/>
      <c r="F153" s="34">
        <v>618000</v>
      </c>
      <c r="G153" s="44">
        <f>D153+F153</f>
        <v>618000</v>
      </c>
      <c r="H153" s="34"/>
      <c r="I153" s="44"/>
      <c r="J153" s="84">
        <v>59546</v>
      </c>
      <c r="K153" s="52">
        <f>D153+J153</f>
        <v>59546</v>
      </c>
      <c r="L153" s="34"/>
      <c r="M153" s="44"/>
      <c r="N153" s="44"/>
      <c r="O153" s="44"/>
      <c r="P153" s="44"/>
      <c r="Q153" s="44">
        <v>0</v>
      </c>
      <c r="R153" s="37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50">
        <v>0</v>
      </c>
      <c r="AE153" s="37"/>
      <c r="AF153" s="82">
        <v>0</v>
      </c>
      <c r="AG153" s="37"/>
      <c r="AH153" s="82">
        <v>0</v>
      </c>
      <c r="AI153" s="37"/>
      <c r="AJ153" s="82">
        <v>0</v>
      </c>
    </row>
    <row r="154" spans="1:36" ht="39.75" customHeight="1">
      <c r="A154" s="39">
        <v>715</v>
      </c>
      <c r="B154" s="39" t="s">
        <v>293</v>
      </c>
      <c r="C154" s="55" t="s">
        <v>294</v>
      </c>
      <c r="D154" s="41">
        <v>1615000</v>
      </c>
      <c r="E154" s="47"/>
      <c r="F154" s="34"/>
      <c r="G154" s="44"/>
      <c r="H154" s="34"/>
      <c r="I154" s="44"/>
      <c r="J154" s="48"/>
      <c r="K154" s="52">
        <f>D154+J154</f>
        <v>1615000</v>
      </c>
      <c r="L154" s="34"/>
      <c r="M154" s="44">
        <v>1268100</v>
      </c>
      <c r="N154" s="44"/>
      <c r="O154" s="44">
        <v>1268100</v>
      </c>
      <c r="P154" s="44"/>
      <c r="Q154" s="44">
        <v>1268100</v>
      </c>
      <c r="R154" s="44">
        <v>1395000</v>
      </c>
      <c r="S154" s="35"/>
      <c r="T154" s="35"/>
      <c r="U154" s="35">
        <f t="shared" ref="U154:U162" si="66">Q154+T154</f>
        <v>1268100</v>
      </c>
      <c r="V154" s="35"/>
      <c r="W154" s="35">
        <f t="shared" ref="W154:W162" si="67">U154+V154</f>
        <v>1268100</v>
      </c>
      <c r="X154" s="35"/>
      <c r="Y154" s="35">
        <f t="shared" ref="Y154:Y162" si="68">W154+X154</f>
        <v>1268100</v>
      </c>
      <c r="Z154" s="35"/>
      <c r="AA154" s="35">
        <f t="shared" ref="AA154:AA162" si="69">Y154+Z154</f>
        <v>1268100</v>
      </c>
      <c r="AB154" s="35"/>
      <c r="AC154" s="35">
        <f t="shared" ref="AC154:AC162" si="70">AA154+AB154</f>
        <v>1268100</v>
      </c>
      <c r="AD154" s="45">
        <v>1268100</v>
      </c>
      <c r="AE154" s="37"/>
      <c r="AF154" s="46">
        <f t="shared" ref="AF154:AF162" si="71">AD154+AE154</f>
        <v>1268100</v>
      </c>
      <c r="AG154" s="86">
        <v>-47600</v>
      </c>
      <c r="AH154" s="46">
        <f t="shared" ref="AH154:AH162" si="72">AF154+AG154</f>
        <v>1220500</v>
      </c>
      <c r="AI154" s="86"/>
      <c r="AJ154" s="46">
        <f t="shared" ref="AJ154:AJ162" si="73">AH154+AI154</f>
        <v>1220500</v>
      </c>
    </row>
    <row r="155" spans="1:36" ht="15.75" customHeight="1">
      <c r="A155" s="39">
        <v>715</v>
      </c>
      <c r="B155" s="39" t="s">
        <v>295</v>
      </c>
      <c r="C155" s="55" t="s">
        <v>296</v>
      </c>
      <c r="D155" s="41">
        <f t="shared" ref="D155:K155" si="74">D156</f>
        <v>11513000</v>
      </c>
      <c r="E155" s="41">
        <f t="shared" si="74"/>
        <v>0</v>
      </c>
      <c r="F155" s="41">
        <f t="shared" si="74"/>
        <v>0</v>
      </c>
      <c r="G155" s="41">
        <f t="shared" si="74"/>
        <v>11513000</v>
      </c>
      <c r="H155" s="41">
        <f t="shared" si="74"/>
        <v>0</v>
      </c>
      <c r="I155" s="41">
        <f t="shared" si="74"/>
        <v>0</v>
      </c>
      <c r="J155" s="42">
        <f t="shared" si="74"/>
        <v>-3986050.2</v>
      </c>
      <c r="K155" s="43">
        <f t="shared" si="74"/>
        <v>7526949.7999999998</v>
      </c>
      <c r="L155" s="34"/>
      <c r="M155" s="44">
        <f>M156</f>
        <v>1942999.44</v>
      </c>
      <c r="N155" s="44"/>
      <c r="O155" s="44">
        <f>O156</f>
        <v>1942999.44</v>
      </c>
      <c r="P155" s="44"/>
      <c r="Q155" s="44">
        <f>Q156</f>
        <v>4538922.32</v>
      </c>
      <c r="R155" s="35">
        <f>R156</f>
        <v>1949800.19</v>
      </c>
      <c r="S155" s="35">
        <f>S156</f>
        <v>0</v>
      </c>
      <c r="T155" s="35">
        <f>T156</f>
        <v>-31406</v>
      </c>
      <c r="U155" s="35">
        <f t="shared" si="66"/>
        <v>4507516.32</v>
      </c>
      <c r="V155" s="35">
        <f>V156</f>
        <v>0</v>
      </c>
      <c r="W155" s="35">
        <f t="shared" si="67"/>
        <v>4507516.32</v>
      </c>
      <c r="X155" s="44">
        <f>X156</f>
        <v>-1119000</v>
      </c>
      <c r="Y155" s="35">
        <f t="shared" si="68"/>
        <v>3388516.3200000003</v>
      </c>
      <c r="Z155" s="35"/>
      <c r="AA155" s="35">
        <f t="shared" si="69"/>
        <v>3388516.3200000003</v>
      </c>
      <c r="AB155" s="35"/>
      <c r="AC155" s="35">
        <f t="shared" si="70"/>
        <v>3388516.3200000003</v>
      </c>
      <c r="AD155" s="45">
        <f>AD156</f>
        <v>2637828.3199999998</v>
      </c>
      <c r="AE155" s="86">
        <f>AE156</f>
        <v>-12500</v>
      </c>
      <c r="AF155" s="46">
        <f t="shared" si="71"/>
        <v>2625328.3199999998</v>
      </c>
      <c r="AG155" s="86">
        <f>AG156</f>
        <v>-1119000</v>
      </c>
      <c r="AH155" s="46">
        <f t="shared" si="72"/>
        <v>1506328.3199999998</v>
      </c>
      <c r="AI155" s="86"/>
      <c r="AJ155" s="46">
        <f t="shared" si="73"/>
        <v>1506328.3199999998</v>
      </c>
    </row>
    <row r="156" spans="1:36" ht="27.75" customHeight="1">
      <c r="A156" s="39">
        <v>715</v>
      </c>
      <c r="B156" s="39" t="s">
        <v>297</v>
      </c>
      <c r="C156" s="55" t="s">
        <v>298</v>
      </c>
      <c r="D156" s="41">
        <v>11513000</v>
      </c>
      <c r="E156" s="47"/>
      <c r="F156" s="34"/>
      <c r="G156" s="44">
        <f>D156+F156</f>
        <v>11513000</v>
      </c>
      <c r="H156" s="34"/>
      <c r="I156" s="44"/>
      <c r="J156" s="84">
        <v>-3986050.2</v>
      </c>
      <c r="K156" s="52">
        <f>D156+J156</f>
        <v>7526949.7999999998</v>
      </c>
      <c r="L156" s="34"/>
      <c r="M156" s="44">
        <v>1942999.44</v>
      </c>
      <c r="N156" s="44"/>
      <c r="O156" s="44">
        <v>1942999.44</v>
      </c>
      <c r="P156" s="44"/>
      <c r="Q156" s="44">
        <v>4538922.32</v>
      </c>
      <c r="R156" s="44">
        <v>1949800.19</v>
      </c>
      <c r="S156" s="35"/>
      <c r="T156" s="35">
        <v>-31406</v>
      </c>
      <c r="U156" s="35">
        <f t="shared" si="66"/>
        <v>4507516.32</v>
      </c>
      <c r="V156" s="35"/>
      <c r="W156" s="35">
        <f t="shared" si="67"/>
        <v>4507516.32</v>
      </c>
      <c r="X156" s="44">
        <v>-1119000</v>
      </c>
      <c r="Y156" s="35">
        <f t="shared" si="68"/>
        <v>3388516.3200000003</v>
      </c>
      <c r="Z156" s="35"/>
      <c r="AA156" s="35">
        <f t="shared" si="69"/>
        <v>3388516.3200000003</v>
      </c>
      <c r="AB156" s="35"/>
      <c r="AC156" s="35">
        <f t="shared" si="70"/>
        <v>3388516.3200000003</v>
      </c>
      <c r="AD156" s="45">
        <v>2637828.3199999998</v>
      </c>
      <c r="AE156" s="86">
        <v>-12500</v>
      </c>
      <c r="AF156" s="46">
        <f t="shared" si="71"/>
        <v>2625328.3199999998</v>
      </c>
      <c r="AG156" s="44">
        <v>-1119000</v>
      </c>
      <c r="AH156" s="46">
        <f t="shared" si="72"/>
        <v>1506328.3199999998</v>
      </c>
      <c r="AI156" s="44"/>
      <c r="AJ156" s="46">
        <f t="shared" si="73"/>
        <v>1506328.3199999998</v>
      </c>
    </row>
    <row r="157" spans="1:36" ht="13.5" customHeight="1">
      <c r="A157" s="39"/>
      <c r="B157" s="15" t="s">
        <v>299</v>
      </c>
      <c r="C157" s="30" t="s">
        <v>300</v>
      </c>
      <c r="D157" s="31" t="e">
        <f>D158+#REF!+#REF!+D159+D160</f>
        <v>#REF!</v>
      </c>
      <c r="E157" s="31" t="e">
        <f>E158+#REF!+#REF!+E159+E160</f>
        <v>#REF!</v>
      </c>
      <c r="F157" s="31" t="e">
        <f>F158+#REF!+#REF!+F159+F160</f>
        <v>#REF!</v>
      </c>
      <c r="G157" s="31" t="e">
        <f>G158+#REF!+#REF!+G159+G160</f>
        <v>#REF!</v>
      </c>
      <c r="H157" s="31" t="e">
        <f>H158+#REF!+#REF!+H159+H160</f>
        <v>#REF!</v>
      </c>
      <c r="I157" s="31" t="e">
        <f>I158+#REF!+#REF!+I159+I160</f>
        <v>#REF!</v>
      </c>
      <c r="J157" s="32" t="e">
        <f>J158+#REF!+#REF!+J159+J160</f>
        <v>#REF!</v>
      </c>
      <c r="K157" s="33" t="e">
        <f>K158+#REF!+#REF!+K159+K160</f>
        <v>#REF!</v>
      </c>
      <c r="L157" s="34"/>
      <c r="M157" s="35">
        <f>M158+M160</f>
        <v>29139975.219999999</v>
      </c>
      <c r="N157" s="35"/>
      <c r="O157" s="35">
        <f>O158+O160</f>
        <v>29139975.219999999</v>
      </c>
      <c r="P157" s="35"/>
      <c r="Q157" s="35">
        <f>Q158+Q159</f>
        <v>29915491</v>
      </c>
      <c r="R157" s="35">
        <f>R158+R159</f>
        <v>0</v>
      </c>
      <c r="S157" s="35">
        <f>S158+S159</f>
        <v>0</v>
      </c>
      <c r="T157" s="87">
        <f>T159</f>
        <v>5198552</v>
      </c>
      <c r="U157" s="35">
        <f t="shared" si="66"/>
        <v>35114043</v>
      </c>
      <c r="V157" s="87">
        <f>V159</f>
        <v>0</v>
      </c>
      <c r="W157" s="35">
        <f t="shared" si="67"/>
        <v>35114043</v>
      </c>
      <c r="X157" s="87">
        <f>X159</f>
        <v>43</v>
      </c>
      <c r="Y157" s="35">
        <f t="shared" si="68"/>
        <v>35114086</v>
      </c>
      <c r="Z157" s="35"/>
      <c r="AA157" s="35">
        <f t="shared" si="69"/>
        <v>35114086</v>
      </c>
      <c r="AB157" s="35"/>
      <c r="AC157" s="35">
        <f t="shared" si="70"/>
        <v>35114086</v>
      </c>
      <c r="AD157" s="36">
        <f>AD158+AD159</f>
        <v>26070400</v>
      </c>
      <c r="AE157" s="87">
        <f>AE159</f>
        <v>9293843</v>
      </c>
      <c r="AF157" s="38">
        <f t="shared" si="71"/>
        <v>35364243</v>
      </c>
      <c r="AG157" s="87">
        <f>AG159</f>
        <v>240947</v>
      </c>
      <c r="AH157" s="38">
        <f t="shared" si="72"/>
        <v>35605190</v>
      </c>
      <c r="AI157" s="87"/>
      <c r="AJ157" s="38">
        <f t="shared" si="73"/>
        <v>35605190</v>
      </c>
    </row>
    <row r="158" spans="1:36" ht="75" customHeight="1">
      <c r="A158" s="39">
        <v>735</v>
      </c>
      <c r="B158" s="39" t="s">
        <v>301</v>
      </c>
      <c r="C158" s="88" t="s">
        <v>302</v>
      </c>
      <c r="D158" s="41">
        <v>2055370</v>
      </c>
      <c r="E158" s="53">
        <v>0</v>
      </c>
      <c r="F158" s="34"/>
      <c r="G158" s="44">
        <f>D158+F158</f>
        <v>2055370</v>
      </c>
      <c r="H158" s="34"/>
      <c r="I158" s="44"/>
      <c r="J158" s="48"/>
      <c r="K158" s="52">
        <f>D158+J158</f>
        <v>2055370</v>
      </c>
      <c r="L158" s="34"/>
      <c r="M158" s="44"/>
      <c r="N158" s="44"/>
      <c r="O158" s="44"/>
      <c r="P158" s="44"/>
      <c r="Q158" s="44">
        <v>18459800</v>
      </c>
      <c r="R158" s="89"/>
      <c r="S158" s="35"/>
      <c r="T158" s="89"/>
      <c r="U158" s="44">
        <f t="shared" si="66"/>
        <v>18459800</v>
      </c>
      <c r="V158" s="89"/>
      <c r="W158" s="35">
        <f t="shared" si="67"/>
        <v>18459800</v>
      </c>
      <c r="X158" s="89"/>
      <c r="Y158" s="35">
        <f t="shared" si="68"/>
        <v>18459800</v>
      </c>
      <c r="Z158" s="35"/>
      <c r="AA158" s="35">
        <f t="shared" si="69"/>
        <v>18459800</v>
      </c>
      <c r="AB158" s="35"/>
      <c r="AC158" s="35">
        <f t="shared" si="70"/>
        <v>18459800</v>
      </c>
      <c r="AD158" s="45">
        <v>18459800</v>
      </c>
      <c r="AE158" s="89"/>
      <c r="AF158" s="46">
        <f t="shared" si="71"/>
        <v>18459800</v>
      </c>
      <c r="AG158" s="89"/>
      <c r="AH158" s="46">
        <f t="shared" si="72"/>
        <v>18459800</v>
      </c>
      <c r="AI158" s="89"/>
      <c r="AJ158" s="46">
        <f t="shared" si="73"/>
        <v>18459800</v>
      </c>
    </row>
    <row r="159" spans="1:36" ht="24.75" customHeight="1">
      <c r="A159" s="39"/>
      <c r="B159" s="23" t="s">
        <v>303</v>
      </c>
      <c r="C159" s="90" t="s">
        <v>304</v>
      </c>
      <c r="D159" s="62">
        <f>D160</f>
        <v>0</v>
      </c>
      <c r="E159" s="47"/>
      <c r="F159" s="34"/>
      <c r="G159" s="44">
        <f>D159+F159</f>
        <v>0</v>
      </c>
      <c r="H159" s="34"/>
      <c r="I159" s="44"/>
      <c r="J159" s="48"/>
      <c r="K159" s="49">
        <f>D159+J159</f>
        <v>0</v>
      </c>
      <c r="L159" s="34"/>
      <c r="M159" s="44">
        <f>K159+L159</f>
        <v>0</v>
      </c>
      <c r="N159" s="44"/>
      <c r="O159" s="44">
        <f>M159+N159</f>
        <v>0</v>
      </c>
      <c r="P159" s="44"/>
      <c r="Q159" s="44">
        <f>Q160</f>
        <v>11455691</v>
      </c>
      <c r="R159" s="44">
        <f>R160</f>
        <v>0</v>
      </c>
      <c r="S159" s="44">
        <f>S160</f>
        <v>0</v>
      </c>
      <c r="T159" s="91">
        <f>T160</f>
        <v>5198552</v>
      </c>
      <c r="U159" s="44">
        <f t="shared" si="66"/>
        <v>16654243</v>
      </c>
      <c r="V159" s="91">
        <f>V160</f>
        <v>0</v>
      </c>
      <c r="W159" s="35">
        <f t="shared" si="67"/>
        <v>16654243</v>
      </c>
      <c r="X159" s="91">
        <f>X160</f>
        <v>43</v>
      </c>
      <c r="Y159" s="35">
        <f t="shared" si="68"/>
        <v>16654286</v>
      </c>
      <c r="Z159" s="35"/>
      <c r="AA159" s="35">
        <f t="shared" si="69"/>
        <v>16654286</v>
      </c>
      <c r="AB159" s="35"/>
      <c r="AC159" s="35">
        <f t="shared" si="70"/>
        <v>16654286</v>
      </c>
      <c r="AD159" s="45">
        <f>AD160</f>
        <v>7610600</v>
      </c>
      <c r="AE159" s="91">
        <f>AE160</f>
        <v>9293843</v>
      </c>
      <c r="AF159" s="46">
        <f t="shared" si="71"/>
        <v>16904443</v>
      </c>
      <c r="AG159" s="91">
        <f>AG160</f>
        <v>240947</v>
      </c>
      <c r="AH159" s="46">
        <f t="shared" si="72"/>
        <v>17145390</v>
      </c>
      <c r="AI159" s="91"/>
      <c r="AJ159" s="46">
        <f t="shared" si="73"/>
        <v>17145390</v>
      </c>
    </row>
    <row r="160" spans="1:36" ht="38.25" customHeight="1">
      <c r="A160" s="39"/>
      <c r="B160" s="66" t="s">
        <v>305</v>
      </c>
      <c r="C160" s="58" t="s">
        <v>306</v>
      </c>
      <c r="D160" s="62">
        <v>0</v>
      </c>
      <c r="E160" s="47"/>
      <c r="F160" s="34"/>
      <c r="G160" s="44">
        <f>D160+F160</f>
        <v>0</v>
      </c>
      <c r="H160" s="34"/>
      <c r="I160" s="44"/>
      <c r="J160" s="84">
        <v>3175045.1</v>
      </c>
      <c r="K160" s="52">
        <f>D160+J160</f>
        <v>3175045.1</v>
      </c>
      <c r="L160" s="34"/>
      <c r="M160" s="44">
        <v>29139975.219999999</v>
      </c>
      <c r="N160" s="44"/>
      <c r="O160" s="44">
        <v>29139975.219999999</v>
      </c>
      <c r="P160" s="44"/>
      <c r="Q160" s="44">
        <f>Q161+Q162</f>
        <v>11455691</v>
      </c>
      <c r="R160" s="44">
        <f>R161+R162</f>
        <v>0</v>
      </c>
      <c r="S160" s="44">
        <f>S161+S162</f>
        <v>0</v>
      </c>
      <c r="T160" s="91">
        <f>T161</f>
        <v>5198552</v>
      </c>
      <c r="U160" s="44">
        <f t="shared" si="66"/>
        <v>16654243</v>
      </c>
      <c r="V160" s="91">
        <f>V161</f>
        <v>0</v>
      </c>
      <c r="W160" s="35">
        <f t="shared" si="67"/>
        <v>16654243</v>
      </c>
      <c r="X160" s="91">
        <f>X161+X162</f>
        <v>43</v>
      </c>
      <c r="Y160" s="35">
        <f t="shared" si="68"/>
        <v>16654286</v>
      </c>
      <c r="Z160" s="35"/>
      <c r="AA160" s="35">
        <f t="shared" si="69"/>
        <v>16654286</v>
      </c>
      <c r="AB160" s="35"/>
      <c r="AC160" s="35">
        <f t="shared" si="70"/>
        <v>16654286</v>
      </c>
      <c r="AD160" s="45">
        <f>AD161+AD162</f>
        <v>7610600</v>
      </c>
      <c r="AE160" s="91">
        <f>AE161+AE162</f>
        <v>9293843</v>
      </c>
      <c r="AF160" s="46">
        <f t="shared" si="71"/>
        <v>16904443</v>
      </c>
      <c r="AG160" s="91">
        <f>AG161+AG162</f>
        <v>240947</v>
      </c>
      <c r="AH160" s="46">
        <f t="shared" si="72"/>
        <v>17145390</v>
      </c>
      <c r="AI160" s="91"/>
      <c r="AJ160" s="46">
        <f t="shared" si="73"/>
        <v>17145390</v>
      </c>
    </row>
    <row r="161" spans="1:36" ht="27.75" customHeight="1">
      <c r="A161" s="39">
        <v>715</v>
      </c>
      <c r="B161" s="39" t="s">
        <v>305</v>
      </c>
      <c r="C161" s="55" t="s">
        <v>306</v>
      </c>
      <c r="D161" s="62"/>
      <c r="E161" s="47"/>
      <c r="F161" s="34"/>
      <c r="G161" s="44"/>
      <c r="H161" s="34"/>
      <c r="I161" s="44"/>
      <c r="J161" s="84"/>
      <c r="K161" s="52"/>
      <c r="L161" s="34"/>
      <c r="M161" s="44"/>
      <c r="N161" s="44"/>
      <c r="O161" s="44"/>
      <c r="P161" s="44"/>
      <c r="Q161" s="44">
        <v>3835291</v>
      </c>
      <c r="R161" s="44"/>
      <c r="S161" s="35"/>
      <c r="T161" s="91">
        <v>5198552</v>
      </c>
      <c r="U161" s="44">
        <f t="shared" si="66"/>
        <v>9033843</v>
      </c>
      <c r="V161" s="91"/>
      <c r="W161" s="35">
        <f t="shared" si="67"/>
        <v>9033843</v>
      </c>
      <c r="X161" s="91"/>
      <c r="Y161" s="35">
        <f t="shared" si="68"/>
        <v>9033843</v>
      </c>
      <c r="Z161" s="35"/>
      <c r="AA161" s="35">
        <f t="shared" si="69"/>
        <v>9033843</v>
      </c>
      <c r="AB161" s="35"/>
      <c r="AC161" s="35">
        <f t="shared" si="70"/>
        <v>9033843</v>
      </c>
      <c r="AD161" s="45">
        <v>0</v>
      </c>
      <c r="AE161" s="91">
        <v>9033843</v>
      </c>
      <c r="AF161" s="46">
        <f t="shared" si="71"/>
        <v>9033843</v>
      </c>
      <c r="AG161" s="91"/>
      <c r="AH161" s="46">
        <f t="shared" si="72"/>
        <v>9033843</v>
      </c>
      <c r="AI161" s="91"/>
      <c r="AJ161" s="46">
        <f t="shared" si="73"/>
        <v>9033843</v>
      </c>
    </row>
    <row r="162" spans="1:36" ht="39.75" customHeight="1">
      <c r="A162" s="39">
        <v>735</v>
      </c>
      <c r="B162" s="39" t="s">
        <v>305</v>
      </c>
      <c r="C162" s="55" t="s">
        <v>306</v>
      </c>
      <c r="D162" s="62"/>
      <c r="E162" s="47"/>
      <c r="F162" s="34"/>
      <c r="G162" s="44"/>
      <c r="H162" s="34"/>
      <c r="I162" s="44"/>
      <c r="J162" s="84"/>
      <c r="K162" s="52"/>
      <c r="L162" s="34"/>
      <c r="M162" s="44"/>
      <c r="N162" s="44"/>
      <c r="O162" s="44"/>
      <c r="P162" s="44"/>
      <c r="Q162" s="44">
        <v>7620400</v>
      </c>
      <c r="R162" s="44"/>
      <c r="S162" s="35"/>
      <c r="T162" s="35"/>
      <c r="U162" s="44">
        <f t="shared" si="66"/>
        <v>7620400</v>
      </c>
      <c r="V162" s="35"/>
      <c r="W162" s="35">
        <f t="shared" si="67"/>
        <v>7620400</v>
      </c>
      <c r="X162" s="35">
        <v>43</v>
      </c>
      <c r="Y162" s="35">
        <f t="shared" si="68"/>
        <v>7620443</v>
      </c>
      <c r="Z162" s="35"/>
      <c r="AA162" s="35">
        <f t="shared" si="69"/>
        <v>7620443</v>
      </c>
      <c r="AB162" s="35"/>
      <c r="AC162" s="35">
        <f t="shared" si="70"/>
        <v>7620443</v>
      </c>
      <c r="AD162" s="45">
        <v>7610600</v>
      </c>
      <c r="AE162" s="91">
        <v>260000</v>
      </c>
      <c r="AF162" s="46">
        <f t="shared" si="71"/>
        <v>7870600</v>
      </c>
      <c r="AG162" s="91">
        <v>240947</v>
      </c>
      <c r="AH162" s="46">
        <f t="shared" si="72"/>
        <v>8111547</v>
      </c>
      <c r="AI162" s="91"/>
      <c r="AJ162" s="46">
        <f t="shared" si="73"/>
        <v>8111547</v>
      </c>
    </row>
    <row r="163" spans="1:36" ht="18.75" hidden="1" customHeight="1">
      <c r="A163" s="15">
        <v>715</v>
      </c>
      <c r="B163" s="15" t="s">
        <v>307</v>
      </c>
      <c r="C163" s="30" t="s">
        <v>308</v>
      </c>
      <c r="D163" s="31" t="e">
        <f t="shared" ref="D163:K163" si="75">D164</f>
        <v>#REF!</v>
      </c>
      <c r="E163" s="31" t="e">
        <f t="shared" si="75"/>
        <v>#REF!</v>
      </c>
      <c r="F163" s="31" t="e">
        <f t="shared" si="75"/>
        <v>#REF!</v>
      </c>
      <c r="G163" s="31" t="e">
        <f t="shared" si="75"/>
        <v>#REF!</v>
      </c>
      <c r="H163" s="31" t="e">
        <f t="shared" si="75"/>
        <v>#REF!</v>
      </c>
      <c r="I163" s="31" t="e">
        <f t="shared" si="75"/>
        <v>#REF!</v>
      </c>
      <c r="J163" s="32" t="e">
        <f t="shared" si="75"/>
        <v>#REF!</v>
      </c>
      <c r="K163" s="33" t="e">
        <f t="shared" si="75"/>
        <v>#REF!</v>
      </c>
      <c r="L163" s="34"/>
      <c r="M163" s="35" t="e">
        <f>M164</f>
        <v>#REF!</v>
      </c>
      <c r="N163" s="35"/>
      <c r="O163" s="35" t="e">
        <f>O164</f>
        <v>#REF!</v>
      </c>
      <c r="P163" s="35"/>
      <c r="Q163" s="35"/>
      <c r="R163" s="37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50"/>
      <c r="AE163" s="37"/>
      <c r="AF163" s="51"/>
      <c r="AG163" s="37"/>
      <c r="AH163" s="51"/>
      <c r="AI163" s="37"/>
      <c r="AJ163" s="51"/>
    </row>
    <row r="164" spans="1:36" ht="12.75" hidden="1" customHeight="1">
      <c r="A164" s="39"/>
      <c r="B164" s="39" t="s">
        <v>309</v>
      </c>
      <c r="C164" s="55" t="s">
        <v>310</v>
      </c>
      <c r="D164" s="31" t="e">
        <f>D165+#REF!</f>
        <v>#REF!</v>
      </c>
      <c r="E164" s="31" t="e">
        <f>E165+#REF!</f>
        <v>#REF!</v>
      </c>
      <c r="F164" s="31" t="e">
        <f>F165+#REF!</f>
        <v>#REF!</v>
      </c>
      <c r="G164" s="31" t="e">
        <f>G165+#REF!</f>
        <v>#REF!</v>
      </c>
      <c r="H164" s="31" t="e">
        <f>H165+#REF!</f>
        <v>#REF!</v>
      </c>
      <c r="I164" s="31" t="e">
        <f>I165+#REF!</f>
        <v>#REF!</v>
      </c>
      <c r="J164" s="32" t="e">
        <f>J165+#REF!</f>
        <v>#REF!</v>
      </c>
      <c r="K164" s="33" t="e">
        <f>K165+#REF!</f>
        <v>#REF!</v>
      </c>
      <c r="L164" s="34"/>
      <c r="M164" s="44" t="e">
        <f>M165+#REF!</f>
        <v>#REF!</v>
      </c>
      <c r="N164" s="44"/>
      <c r="O164" s="44" t="e">
        <f>O165+#REF!</f>
        <v>#REF!</v>
      </c>
      <c r="P164" s="44"/>
      <c r="Q164" s="44"/>
      <c r="R164" s="37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50"/>
      <c r="AE164" s="37"/>
      <c r="AF164" s="51"/>
      <c r="AG164" s="37"/>
      <c r="AH164" s="51"/>
      <c r="AI164" s="37"/>
      <c r="AJ164" s="51"/>
    </row>
    <row r="165" spans="1:36" ht="36.75" hidden="1" customHeight="1">
      <c r="A165" s="39"/>
      <c r="B165" s="23" t="s">
        <v>311</v>
      </c>
      <c r="C165" s="55" t="s">
        <v>312</v>
      </c>
      <c r="D165" s="31"/>
      <c r="E165" s="47"/>
      <c r="F165" s="34"/>
      <c r="G165" s="35"/>
      <c r="H165" s="34"/>
      <c r="I165" s="35"/>
      <c r="J165" s="84">
        <v>79268</v>
      </c>
      <c r="K165" s="52">
        <f>D165+J165</f>
        <v>79268</v>
      </c>
      <c r="L165" s="34"/>
      <c r="M165" s="44"/>
      <c r="N165" s="44"/>
      <c r="O165" s="44"/>
      <c r="P165" s="44"/>
      <c r="Q165" s="44"/>
      <c r="R165" s="37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50"/>
      <c r="AE165" s="37"/>
      <c r="AF165" s="51"/>
      <c r="AG165" s="37"/>
      <c r="AH165" s="51"/>
      <c r="AI165" s="37"/>
      <c r="AJ165" s="51"/>
    </row>
    <row r="166" spans="1:36" ht="40.5" hidden="1" customHeight="1">
      <c r="A166" s="15">
        <v>705</v>
      </c>
      <c r="B166" s="15" t="s">
        <v>313</v>
      </c>
      <c r="C166" s="30" t="s">
        <v>314</v>
      </c>
      <c r="D166" s="31"/>
      <c r="E166" s="47"/>
      <c r="F166" s="34"/>
      <c r="G166" s="35"/>
      <c r="H166" s="34"/>
      <c r="I166" s="35"/>
      <c r="J166" s="84"/>
      <c r="K166" s="49">
        <v>0</v>
      </c>
      <c r="L166" s="34">
        <f>L167</f>
        <v>665853</v>
      </c>
      <c r="M166" s="44">
        <f>M167</f>
        <v>0</v>
      </c>
      <c r="N166" s="44"/>
      <c r="O166" s="44">
        <f>O167</f>
        <v>0</v>
      </c>
      <c r="P166" s="44"/>
      <c r="Q166" s="35"/>
      <c r="R166" s="37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50"/>
      <c r="AE166" s="37"/>
      <c r="AF166" s="51"/>
      <c r="AG166" s="37"/>
      <c r="AH166" s="51"/>
      <c r="AI166" s="37"/>
      <c r="AJ166" s="51"/>
    </row>
    <row r="167" spans="1:36" ht="37.5" hidden="1" customHeight="1">
      <c r="A167" s="39"/>
      <c r="B167" s="39" t="s">
        <v>315</v>
      </c>
      <c r="C167" s="55" t="s">
        <v>316</v>
      </c>
      <c r="D167" s="31"/>
      <c r="E167" s="47"/>
      <c r="F167" s="34"/>
      <c r="G167" s="35"/>
      <c r="H167" s="34"/>
      <c r="I167" s="35"/>
      <c r="J167" s="84"/>
      <c r="K167" s="49">
        <v>0</v>
      </c>
      <c r="L167" s="34">
        <v>665853</v>
      </c>
      <c r="M167" s="44"/>
      <c r="N167" s="44"/>
      <c r="O167" s="44"/>
      <c r="P167" s="44"/>
      <c r="Q167" s="44"/>
      <c r="R167" s="37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50"/>
      <c r="AE167" s="37"/>
      <c r="AF167" s="51"/>
      <c r="AG167" s="37"/>
      <c r="AH167" s="51"/>
      <c r="AI167" s="37"/>
      <c r="AJ167" s="51"/>
    </row>
    <row r="168" spans="1:36" ht="16.5" customHeight="1">
      <c r="A168" s="39"/>
      <c r="B168" s="23"/>
      <c r="C168" s="55" t="s">
        <v>317</v>
      </c>
      <c r="D168" s="31" t="e">
        <f t="shared" ref="D168:K168" si="76">D9</f>
        <v>#REF!</v>
      </c>
      <c r="E168" s="31" t="e">
        <f t="shared" si="76"/>
        <v>#REF!</v>
      </c>
      <c r="F168" s="31" t="e">
        <f t="shared" si="76"/>
        <v>#REF!</v>
      </c>
      <c r="G168" s="31" t="e">
        <f t="shared" si="76"/>
        <v>#REF!</v>
      </c>
      <c r="H168" s="31" t="e">
        <f t="shared" si="76"/>
        <v>#REF!</v>
      </c>
      <c r="I168" s="31" t="e">
        <f t="shared" si="76"/>
        <v>#REF!</v>
      </c>
      <c r="J168" s="32" t="e">
        <f t="shared" si="76"/>
        <v>#REF!</v>
      </c>
      <c r="K168" s="33" t="e">
        <f t="shared" si="76"/>
        <v>#REF!</v>
      </c>
      <c r="L168" s="34"/>
      <c r="M168" s="35">
        <f>M9</f>
        <v>76451400</v>
      </c>
      <c r="N168" s="35"/>
      <c r="O168" s="35">
        <f>O9</f>
        <v>76451400</v>
      </c>
      <c r="P168" s="35"/>
      <c r="Q168" s="35">
        <f>Q9</f>
        <v>74079600</v>
      </c>
      <c r="R168" s="35">
        <f>R9</f>
        <v>73322700</v>
      </c>
      <c r="S168" s="35"/>
      <c r="T168" s="35">
        <f>T9</f>
        <v>0</v>
      </c>
      <c r="U168" s="35">
        <f>Q168+T168</f>
        <v>74079600</v>
      </c>
      <c r="V168" s="35">
        <f>V9</f>
        <v>0</v>
      </c>
      <c r="W168" s="35">
        <f>U168+V168</f>
        <v>74079600</v>
      </c>
      <c r="X168" s="35">
        <f>X9</f>
        <v>0</v>
      </c>
      <c r="Y168" s="35">
        <f>W168+X168</f>
        <v>74079600</v>
      </c>
      <c r="Z168" s="35">
        <f>Z9</f>
        <v>0</v>
      </c>
      <c r="AA168" s="35">
        <f>Y168+Z168</f>
        <v>74079600</v>
      </c>
      <c r="AB168" s="35">
        <f>AB9</f>
        <v>0</v>
      </c>
      <c r="AC168" s="35">
        <f>AA168+AB168</f>
        <v>74079600</v>
      </c>
      <c r="AD168" s="36">
        <f>AD9</f>
        <v>76221600</v>
      </c>
      <c r="AE168" s="35">
        <f>AE9</f>
        <v>0</v>
      </c>
      <c r="AF168" s="38">
        <f>AD168+AE168</f>
        <v>76221600</v>
      </c>
      <c r="AG168" s="35">
        <f>AG9</f>
        <v>0</v>
      </c>
      <c r="AH168" s="38">
        <f>AF168+AG168</f>
        <v>76221600</v>
      </c>
      <c r="AI168" s="35">
        <f>AI9</f>
        <v>0</v>
      </c>
      <c r="AJ168" s="38">
        <f>AH168+AI168</f>
        <v>76221600</v>
      </c>
    </row>
    <row r="169" spans="1:36">
      <c r="A169" s="15"/>
      <c r="B169" s="15"/>
      <c r="C169" s="30" t="s">
        <v>318</v>
      </c>
      <c r="D169" s="31" t="e">
        <f t="shared" ref="D169:K169" si="77">D168+D131+D163</f>
        <v>#REF!</v>
      </c>
      <c r="E169" s="31" t="e">
        <f t="shared" si="77"/>
        <v>#REF!</v>
      </c>
      <c r="F169" s="31" t="e">
        <f t="shared" si="77"/>
        <v>#REF!</v>
      </c>
      <c r="G169" s="31" t="e">
        <f t="shared" si="77"/>
        <v>#REF!</v>
      </c>
      <c r="H169" s="31" t="e">
        <f t="shared" si="77"/>
        <v>#REF!</v>
      </c>
      <c r="I169" s="31" t="e">
        <f t="shared" si="77"/>
        <v>#REF!</v>
      </c>
      <c r="J169" s="32" t="e">
        <f t="shared" si="77"/>
        <v>#REF!</v>
      </c>
      <c r="K169" s="33" t="e">
        <f t="shared" si="77"/>
        <v>#REF!</v>
      </c>
      <c r="L169" s="34">
        <f>L130+L166</f>
        <v>4913658.6500000004</v>
      </c>
      <c r="M169" s="35">
        <f t="shared" ref="M169:T169" si="78">M168+M130</f>
        <v>599505903.20000005</v>
      </c>
      <c r="N169" s="35">
        <f t="shared" si="78"/>
        <v>2793159</v>
      </c>
      <c r="O169" s="35">
        <f t="shared" si="78"/>
        <v>602299062.20000005</v>
      </c>
      <c r="P169" s="35">
        <f t="shared" si="78"/>
        <v>1558505.22</v>
      </c>
      <c r="Q169" s="35">
        <f t="shared" si="78"/>
        <v>607705274.97000003</v>
      </c>
      <c r="R169" s="35">
        <f t="shared" si="78"/>
        <v>333416131.15999997</v>
      </c>
      <c r="S169" s="35">
        <f t="shared" si="78"/>
        <v>-2352522.11</v>
      </c>
      <c r="T169" s="35">
        <f t="shared" si="78"/>
        <v>-3273723.4600000009</v>
      </c>
      <c r="U169" s="35">
        <f>Q169+T169</f>
        <v>604431551.50999999</v>
      </c>
      <c r="V169" s="35">
        <f>V168+V130</f>
        <v>-3750000</v>
      </c>
      <c r="W169" s="35">
        <f>U169+V169</f>
        <v>600681551.50999999</v>
      </c>
      <c r="X169" s="35">
        <f>X168+X130</f>
        <v>4983293</v>
      </c>
      <c r="Y169" s="35">
        <f>W169+X169</f>
        <v>605664844.50999999</v>
      </c>
      <c r="Z169" s="35">
        <f>Z168+Z130</f>
        <v>463000</v>
      </c>
      <c r="AA169" s="35">
        <f>Y169+Z169</f>
        <v>606127844.50999999</v>
      </c>
      <c r="AB169" s="35">
        <f>AB168+AB130</f>
        <v>-1331050.54</v>
      </c>
      <c r="AC169" s="35">
        <f>AA169+AB169</f>
        <v>604796793.97000003</v>
      </c>
      <c r="AD169" s="36">
        <f>AD168+AD130</f>
        <v>557491062.09000003</v>
      </c>
      <c r="AE169" s="35">
        <f>AE168+AE130</f>
        <v>9815359</v>
      </c>
      <c r="AF169" s="38">
        <f>AD169+AE169</f>
        <v>567306421.09000003</v>
      </c>
      <c r="AG169" s="35">
        <f>AG168+AG130</f>
        <v>1324447</v>
      </c>
      <c r="AH169" s="38">
        <f>AF169+AG169</f>
        <v>568630868.09000003</v>
      </c>
      <c r="AI169" s="35">
        <f>AI168+AI130</f>
        <v>0</v>
      </c>
      <c r="AJ169" s="38">
        <f>AH169+AI169</f>
        <v>568630868.09000003</v>
      </c>
    </row>
    <row r="170" spans="1:36">
      <c r="D170"/>
      <c r="M170"/>
      <c r="N170"/>
      <c r="O170"/>
      <c r="P170"/>
      <c r="Q170" s="92"/>
      <c r="R170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3"/>
    </row>
    <row r="171" spans="1:36">
      <c r="D171" s="94"/>
      <c r="M171" s="94">
        <f>M136+M147+M157</f>
        <v>372904303.20000005</v>
      </c>
      <c r="N171" s="94">
        <f>N136+N147+N157</f>
        <v>2793159</v>
      </c>
      <c r="O171" s="94">
        <f>O136+O147+O157</f>
        <v>375697462.20000005</v>
      </c>
      <c r="P171" s="94">
        <f>P136+P147+P157</f>
        <v>1558505.22</v>
      </c>
      <c r="Q171" s="92"/>
      <c r="R171" s="94">
        <f>R136+R147+R157</f>
        <v>102846531.16</v>
      </c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4"/>
    </row>
  </sheetData>
  <mergeCells count="12">
    <mergeCell ref="AI2:AJ2"/>
    <mergeCell ref="E3:F3"/>
    <mergeCell ref="B4:AD4"/>
    <mergeCell ref="A6:B7"/>
    <mergeCell ref="C6:C7"/>
    <mergeCell ref="Q6:AF6"/>
    <mergeCell ref="AI3:AJ3"/>
    <mergeCell ref="E1:F1"/>
    <mergeCell ref="M1:AD1"/>
    <mergeCell ref="C2:F2"/>
    <mergeCell ref="G2:I2"/>
    <mergeCell ref="L2:AD2"/>
  </mergeCells>
  <pageMargins left="1.1417322834645669" right="0.39370078740157483" top="0.78740157480314965" bottom="0.78740157480314965" header="0.51181102362204722" footer="0.51181102362204722"/>
  <pageSetup paperSize="9" scale="62" firstPageNumber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defaultRowHeight="12.7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Zemskoe</cp:lastModifiedBy>
  <cp:revision>29</cp:revision>
  <cp:lastPrinted>2021-06-15T04:05:39Z</cp:lastPrinted>
  <dcterms:created xsi:type="dcterms:W3CDTF">2010-07-01T06:45:52Z</dcterms:created>
  <dcterms:modified xsi:type="dcterms:W3CDTF">2021-06-30T07:05:07Z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Tycoon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