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7" activeTab="0"/>
  </bookViews>
  <sheets>
    <sheet name="2021-2022" sheetId="1" r:id="rId1"/>
  </sheets>
  <definedNames/>
  <calcPr fullCalcOnLoad="1"/>
</workbook>
</file>

<file path=xl/sharedStrings.xml><?xml version="1.0" encoding="utf-8"?>
<sst xmlns="http://schemas.openxmlformats.org/spreadsheetml/2006/main" count="896" uniqueCount="579">
  <si>
    <t>Приложение 4</t>
  </si>
  <si>
    <t>к решению Думы</t>
  </si>
  <si>
    <t>Гайнского муниципального округа</t>
  </si>
  <si>
    <t>Распределение бюджетных ассигнований по целевым статьям (муниципальным программам и непрограммным направлениям деятельности) и группам видов расходов классификации расходов на 2021-2022 годы, рублей</t>
  </si>
  <si>
    <t>Целевая статья</t>
  </si>
  <si>
    <t>Вид расхода</t>
  </si>
  <si>
    <t>Наименование расходов</t>
  </si>
  <si>
    <t>2021</t>
  </si>
  <si>
    <t>Изменения</t>
  </si>
  <si>
    <t>2022</t>
  </si>
  <si>
    <t>4</t>
  </si>
  <si>
    <t>5</t>
  </si>
  <si>
    <t>6</t>
  </si>
  <si>
    <t>7</t>
  </si>
  <si>
    <t>02 0 00 00000</t>
  </si>
  <si>
    <t xml:space="preserve">Муниципальная программа "Развитие системы образования Гайнского муниципального округа" </t>
  </si>
  <si>
    <t>02 1 00 00000</t>
  </si>
  <si>
    <t>Подпрограмма "Дошкольное образование"</t>
  </si>
  <si>
    <t>02 1 02 00000</t>
  </si>
  <si>
    <t>Основное мероприятие "Обеспечение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учреждениях Гайнского района,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услуг)"</t>
  </si>
  <si>
    <t>02 1 02 2Н020</t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</si>
  <si>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 и общеобразовательных организациях</t>
  </si>
  <si>
    <t>Предоставление субсидий бюджетным, автономным учреждениям и иным некоммерческим организациям</t>
  </si>
  <si>
    <t>02 1 03 00000</t>
  </si>
  <si>
    <t>Основное мероприятие "Выплата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образования"</t>
  </si>
  <si>
    <t>02 1 03 2Н020</t>
  </si>
  <si>
    <t>Предоставление выплаты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</si>
  <si>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</si>
  <si>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Социальное обеспечение и иные выплаты населению</t>
  </si>
  <si>
    <t>02 1 04 00000</t>
  </si>
  <si>
    <t>Основное мероприятие "Предоставление мер социальной поддержки педагогическим работникам дошкольных образовательных организаций"</t>
  </si>
  <si>
    <t>02 1 04 2Н020</t>
  </si>
  <si>
    <t>Предоставление мер социальной поддержки педагогическим работникам образовательных организаций</t>
  </si>
  <si>
    <t>02 1 06 00000</t>
  </si>
  <si>
    <t>Основное мероприятие "Приобретение технологического, медицинского, спортивного оборудования, мягкого инвентаря, малых форм (в т.ч. их установка), учебников, учебных пособий, средств обучения, игр и игрушек"</t>
  </si>
  <si>
    <t>02 1 06 79501</t>
  </si>
  <si>
    <t>Приобретение технологического, медицинского, спортивного оборудования, мягкого инвентаря, малых форм (в т.ч. их установка), учебников, учебных пособий, средств обучения, игр и игрушек</t>
  </si>
  <si>
    <t xml:space="preserve">02 1 07 00000 </t>
  </si>
  <si>
    <t>Основное мероприятие "Проведение текущих ремонтных работ в дошкольных образовательных учреждениях"</t>
  </si>
  <si>
    <t>02 1 07 79501</t>
  </si>
  <si>
    <t>Проведение текущих ремонтных работ в дошкольных образовательных учреждениях</t>
  </si>
  <si>
    <t>02 1 05 00000</t>
  </si>
  <si>
    <t>Основное мероприятие " Проведение мероприятий с педагогами округа"</t>
  </si>
  <si>
    <t>02 1 05 79531</t>
  </si>
  <si>
    <t>Проведение мероприятий с педагогами округа</t>
  </si>
  <si>
    <t>200</t>
  </si>
  <si>
    <t>Закупка товаров, работ и услуг для обеспечения  государственных (муниципальных) нужд</t>
  </si>
  <si>
    <t xml:space="preserve">Основное мероприятие "Проведение муниципальных конкурсов "Ребенок в объективе ФГОС", "Икаренок", "Семья года" </t>
  </si>
  <si>
    <t>02 1 06 79531</t>
  </si>
  <si>
    <t xml:space="preserve">Проведение муниципальных конкурсов "Ребенок в объективе ФГОС", "Икаренок", "Семья года" </t>
  </si>
  <si>
    <t>02 2 00 00000</t>
  </si>
  <si>
    <t>Подпрограмма "Начальное, основное, среднее общее образование"</t>
  </si>
  <si>
    <t>02 2 01 00000</t>
  </si>
  <si>
    <t>Основное мероприятие "Организация деятельности образовательных учреждений по оказанию муниципальных услуг"</t>
  </si>
  <si>
    <t>02 2 01 42199</t>
  </si>
  <si>
    <t>Предоставление услуги в сфере образования</t>
  </si>
  <si>
    <t>02 2 02 00000</t>
  </si>
  <si>
    <t>Обеспечение  государственных гарантий на получение общедоступного бесплатного дошкольного, начального общего, основного общего,среднего общего образования,а также дополнительного образования в муниципальных образовательных учреждениях Гайнского МР,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 оплату коммунальных услуг)</t>
  </si>
  <si>
    <t>02 2 02 2Н020</t>
  </si>
  <si>
    <t>Предоставление государственных гарантий на получение общедоступного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</t>
  </si>
  <si>
    <t>02 2 03 00000</t>
  </si>
  <si>
    <t>Основное мероприятие "Выплата вознаграждения за выполнение функций классного руководителя педагогическим работникам муниципальных общеобразовательных учреждений Гайнского МО"</t>
  </si>
  <si>
    <t>02 2 03 2Н020</t>
  </si>
  <si>
    <t>Выплата вознаграждения за выполнение функций классного руководителя педагогическим работникам образовательных организаций</t>
  </si>
  <si>
    <t>02 2 04 00000</t>
  </si>
  <si>
    <t>Основное мероприятие "Предоставление мер социальной поддержки учащимся из малоимущих многодетных и малоимущих семей"</t>
  </si>
  <si>
    <t>02 2 04 2Н020</t>
  </si>
  <si>
    <t>Предоставление мер социальной поддержки учащимся из малоимущих многодетных и малоимущих семей</t>
  </si>
  <si>
    <t>Социальное обеспечение и иные выплаты населению</t>
  </si>
  <si>
    <t>02 2 05 00000</t>
  </si>
  <si>
    <t>Основное мероприятие "Предоставление мер социальной поддержки педагогическим работникам общеобразовательных организаций"</t>
  </si>
  <si>
    <t>02 2 05 2Н020</t>
  </si>
  <si>
    <t>02 2 06 00000</t>
  </si>
  <si>
    <t>Основное мероприятие "Предоставление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</si>
  <si>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02 2 06 2С010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</si>
  <si>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</si>
  <si>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02 2 06 2С170</t>
  </si>
  <si>
    <t>02 2 07 00000</t>
  </si>
  <si>
    <t>Основное мероприятие "Обеспечение работников учреждений бюджетной сферы Пермского края путевками на санаторно-курортное лечение и оздоровление"</t>
  </si>
  <si>
    <t>02 2 07 2С240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</si>
  <si>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</si>
  <si>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02 2 05 50550</t>
  </si>
  <si>
    <t xml:space="preserve">Обеспечение работников учреждений бюджетной сферы Пермского края путевками на санаторно-курортное лечение и оздоровление (средства местного бюджета) </t>
  </si>
  <si>
    <t>02 2 07 40550</t>
  </si>
  <si>
    <t>02 2 07 SС240</t>
  </si>
  <si>
    <t>в том числе:</t>
  </si>
  <si>
    <t>средства краевого бюджета</t>
  </si>
  <si>
    <t>средства местного бюджета</t>
  </si>
  <si>
    <t xml:space="preserve">02 2 08 00000 </t>
  </si>
  <si>
    <t>Основное мероприятие "Укрепление материально-технической базы общеобразовательных учреждений"</t>
  </si>
  <si>
    <t>02 2 08 79502</t>
  </si>
  <si>
    <t>Укрепление материально-технической базы общеобразовательных учреждений: приобретение мебели, учебного, учебно-лабораторного, спортивного оборудования, а также оборудования и мебели для пищеблока, медицинских кабинетов и библиотек</t>
  </si>
  <si>
    <t>02 2 09 00000</t>
  </si>
  <si>
    <t>Основное мероприятие "Реализация программы "Мобильный учитель""</t>
  </si>
  <si>
    <t>02 2 09 42199</t>
  </si>
  <si>
    <t>Реализация программы "Мобильный учитель"</t>
  </si>
  <si>
    <t>02 2 10 00000</t>
  </si>
  <si>
    <t>Основное мероприятие "Реализация приоритетного муниципального проекта "Приведение в нормативное состояние объектов общественной инфраструктуры муниципального значения в Гайнском муниципальном округе"</t>
  </si>
  <si>
    <t>02 2 10 SР040</t>
  </si>
  <si>
    <t>Реализация приоритетного муниципального проекта "Приведение в нормативное состояние объектов общественной инфраструктуры муниципального значения в Гайнском муниципальном округе"</t>
  </si>
  <si>
    <t>02 2 12 00000</t>
  </si>
  <si>
    <t>Основное мероприятие "Организация проведения комплексного обследования детей, нуждающихся в специальных образовательных маршрутах, на территориальной психолого-медико-педагогической комиссии"</t>
  </si>
  <si>
    <t>02 2 12 79503</t>
  </si>
  <si>
    <t>Организация проведения комплексного обследования детей, нуждающихся в специальных образовательных маршрутах, на территориальной психолого-медико-педагогической комиссии</t>
  </si>
  <si>
    <t>02 2 13 00000</t>
  </si>
  <si>
    <t>Основное мероприятие "Создание условий для организации и проведения государственной итоговой аттестации в различных формах"</t>
  </si>
  <si>
    <t>02 2 13 79504</t>
  </si>
  <si>
    <t>Создание условий для организации и проведения государственной итоговой аттестации в различных формах</t>
  </si>
  <si>
    <t>02 2 14 00000</t>
  </si>
  <si>
    <t>Основное мероприятие "Учет и контроль выдачи документов об образовании в федеральной информационной системе ФИС ФРДО"</t>
  </si>
  <si>
    <t>02 2 14 79505</t>
  </si>
  <si>
    <t>Учет и контроль выдачи документов об образовании в федеральной информационной системе ФИС ФРДО</t>
  </si>
  <si>
    <t>02 2 15 00000</t>
  </si>
  <si>
    <t>Основное мероприятие "Стипендиальное обеспечение специалистов по целевому направлению в учреждения ВПО на педагогические специальности"</t>
  </si>
  <si>
    <t>02 2 15 79506</t>
  </si>
  <si>
    <t>Стипендиальное обеспечение специалистов по целевому направлению в учреждения ВПО на педагогические специальности</t>
  </si>
  <si>
    <t>02 3 00 00000</t>
  </si>
  <si>
    <t>Подпрограмма "Воспитание, дополнительное образование детей"</t>
  </si>
  <si>
    <t>02 3 01 00000</t>
  </si>
  <si>
    <t>Основное мероприятие "Участие образовательных учреждений в мероприятиях ГБУ "Пермский краевой центр военно-патриотического воспитания и подготовки граждан (молодежи) к военной службе""</t>
  </si>
  <si>
    <t>02 3 01 79507</t>
  </si>
  <si>
    <t>Участие образовательных учреждений в мероприятиях ГБУ "Пермский краевой центр военно-патриотического воспитания и подготовки граждан (молодежи) к военной службе</t>
  </si>
  <si>
    <t xml:space="preserve">02 3 02 00000 </t>
  </si>
  <si>
    <t>Основное мероприятие "Реализация детских социальных проектов патриотической направленности, развитие общественных движений по добровольчеству, ВВПОД "ЮНАРМИЯ""</t>
  </si>
  <si>
    <t xml:space="preserve">02 3 02 79508 </t>
  </si>
  <si>
    <t>Реализация детских социальных проектов патриотической направленности, развитие общественных движений по добровольчеству, ВВПОД "ЮНАРМИЯ</t>
  </si>
  <si>
    <t xml:space="preserve">02 3 03 00000 </t>
  </si>
  <si>
    <t>Основное мероприятие "Курсы повышения квалификации по дополнительному образованию, сетевое взаимодействие"</t>
  </si>
  <si>
    <t xml:space="preserve">02 3 03 79509 </t>
  </si>
  <si>
    <t>Курсы повышения квалификации по дополнительному образованию, сетевое взаимодействие</t>
  </si>
  <si>
    <t xml:space="preserve">02 3 04 00000 </t>
  </si>
  <si>
    <t>Основное мероприятие "Развитие материально-технической базы образовательных организаций"</t>
  </si>
  <si>
    <t xml:space="preserve">02 3 04 79510 </t>
  </si>
  <si>
    <t>Развитие материально-технической базы образовательных организаций</t>
  </si>
  <si>
    <t xml:space="preserve">02 3 05 00000 </t>
  </si>
  <si>
    <t>Основное мероприятие "Организация лагерей с дневным пребыванием, лагерей труда и отдыха, малозатратных форм отдыха"</t>
  </si>
  <si>
    <t>02 3 05 2С140</t>
  </si>
  <si>
    <t>Организация лагерей с дневным пребыванием, лагерей труда и отдыха, малозатратных форм отдыха (средства бюджета Пермского края)</t>
  </si>
  <si>
    <t>02 3 05 79535</t>
  </si>
  <si>
    <t>Организация лагерей с дневным пребыванием, лагерей труда и отдыха, малозатратных форм отдыха (средства бюджета Гайнского МО)</t>
  </si>
  <si>
    <t>02 3 06 00000</t>
  </si>
  <si>
    <t>Основное мероприятие "Физкультурно-спортивная деятельность на школьном и окружном уровнях, участие в краевых и межмуниципальных мероприятиях"</t>
  </si>
  <si>
    <t>02 3 06 79511</t>
  </si>
  <si>
    <t>Физкультурно-спортивная деятельность на школьном и окружном уровнях, участие в краевых и межмуниципальных мероприятиях</t>
  </si>
  <si>
    <t>02 3 07 00000</t>
  </si>
  <si>
    <t>Основное мероприятие "Деятельность окружного методического объединения "Практика воспитания", курсы повышения квалификации в ЧОУ ДПО "Академия родительского образования", кустовые формы работы с педагогами</t>
  </si>
  <si>
    <t>02 3 07 79512</t>
  </si>
  <si>
    <t>Деятельность окружного методического объединения "Практика воспитания", курсы повышения квалификации в ЧОУ ДПО "Академия родительского образования", кустовые формы работы с педагогами</t>
  </si>
  <si>
    <t>02 3 08 00000</t>
  </si>
  <si>
    <t>Основное мероприятие "Этнокультурное образование"</t>
  </si>
  <si>
    <t>02 3 08 79512</t>
  </si>
  <si>
    <t>Этнокультурное образование</t>
  </si>
  <si>
    <t>02 3 09 00000</t>
  </si>
  <si>
    <t>Основное мероприятие "Профилактика правонарушений"</t>
  </si>
  <si>
    <t>02 3 09 79513</t>
  </si>
  <si>
    <t>Профилактика правонарушений</t>
  </si>
  <si>
    <t>02 3 10 00000</t>
  </si>
  <si>
    <t>Основное мероприятие "Профилактика алкоголизма, наркомании и токсикомании"</t>
  </si>
  <si>
    <t>02 3 10 79514</t>
  </si>
  <si>
    <t>Профилактика алкоголизма, наркомании и токсикомании</t>
  </si>
  <si>
    <t>02 3 11 00000</t>
  </si>
  <si>
    <t>Основное мероприятие "Профилактика детского и семейного неблагополучия"</t>
  </si>
  <si>
    <t>02 3 11 79515</t>
  </si>
  <si>
    <t>Профилактика детского и семейного неблагополучия</t>
  </si>
  <si>
    <t xml:space="preserve">02 4 00 00000 </t>
  </si>
  <si>
    <t>Подпрограмма "Обеспечивающая подпрограмма"</t>
  </si>
  <si>
    <t xml:space="preserve">02 4 01 00000 </t>
  </si>
  <si>
    <t>Основное мероприятие "Создание муниципальной системы выявления и развития молодых талантов "Одаренные дети""</t>
  </si>
  <si>
    <t>02 4 01 79510</t>
  </si>
  <si>
    <t>Создание муниципальной системы выявления и развития молодых талантов "Одаренные дети</t>
  </si>
  <si>
    <t>02 4 02 00000</t>
  </si>
  <si>
    <t>Основное мероприятие "Проведение курсов повышения квалификации для работников Гайнского управления образования и руководителей образовательных учреждений"</t>
  </si>
  <si>
    <t>02 4 02 79531</t>
  </si>
  <si>
    <t>Проведение курсов повышения квалификации для работников Гайнского управления образования и руководителей образовательных учреждений</t>
  </si>
  <si>
    <t>02 4 05 00000</t>
  </si>
  <si>
    <t>Основное мероприятие "Обеспечение деятельности отдела общего образования и начальника Гайнского управления образования"</t>
  </si>
  <si>
    <t>02 4 05 00204</t>
  </si>
  <si>
    <t>Обеспечение деятельности отдела общего образования и начальника Гайнского управления образования</t>
  </si>
  <si>
    <t>02 4 06 00000</t>
  </si>
  <si>
    <r>
      <rPr>
        <sz val="10"/>
        <color indexed="8"/>
        <rFont val="Times New Roman"/>
        <family val="1"/>
      </rPr>
      <t>Основное мероприятие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"Обеспечение деятельности Централизованной бухгалтерии"</t>
    </r>
  </si>
  <si>
    <t>02 4 06 00204</t>
  </si>
  <si>
    <t>Содержание централизованной бухгалтерии</t>
  </si>
  <si>
    <t>Закупка товаров, работ и услуг для государственных (муниципальных) нужд</t>
  </si>
  <si>
    <t>02 4 07 00000</t>
  </si>
  <si>
    <t>Основное мероприятие "Обеспечение деятельности методического отдела"</t>
  </si>
  <si>
    <t>02 4 07 00204</t>
  </si>
  <si>
    <t xml:space="preserve">Содержание методического отдела </t>
  </si>
  <si>
    <t>02 4 08 00000</t>
  </si>
  <si>
    <t>Основное мероприятие "Обеспечение отдела обслуживания"</t>
  </si>
  <si>
    <t>02 4 08 00204</t>
  </si>
  <si>
    <t>Содержание отдела обслуживания</t>
  </si>
  <si>
    <t>Иные бюджетные ассигнования</t>
  </si>
  <si>
    <t>02 4 09 00000</t>
  </si>
  <si>
    <t>Основное мероприятие "Оборудование объектов (территорий) образования системами оповещения и управления эвакуацией либо автономными системами (средствами) экстренного оповещения работников, обучающихся и иных лиц, находящихся на объекте (территории), о потенциальной угрозе возникновения или о возникновении чрезвычайной ситуации"</t>
  </si>
  <si>
    <t>02 4 09 79501</t>
  </si>
  <si>
    <t>Оборудование объектов (территорий) образования системами оповещения и управления эвакуацией либо автономными системами (средствами) экстренного оповещения работников, обучающихся и иных лиц, находящихся на объекте (территории), о потенциальной угрозе возникновения или о возникновении чрезвычайной ситуации</t>
  </si>
  <si>
    <t>02 4 10 00000</t>
  </si>
  <si>
    <t>Основное мероприятие "Устройство запасного выхода для МГН МБОУ "Гайнская СОШ""</t>
  </si>
  <si>
    <t>02 4 10 79501</t>
  </si>
  <si>
    <t>Устройство запасного выхода для МГН МБОУ "Гайнская СОШ"</t>
  </si>
  <si>
    <t>03 0 00 00000</t>
  </si>
  <si>
    <t>Муниципальная программа "Развитие культуры, дополнительного образования и молодежного движения на территории Гайнского муниципального округа"</t>
  </si>
  <si>
    <t>03 0 01 00000</t>
  </si>
  <si>
    <t>Основное мероприятие "Обеспечение деятельности муниципальных учреждений культуры, учреждения дополнительного образования"</t>
  </si>
  <si>
    <t>03 0 01 44099</t>
  </si>
  <si>
    <t>Финансовое обеспечение выполнения муниципального задания на оказание муниципальных услуг (выполнение работ) ММБУК КМЦ</t>
  </si>
  <si>
    <t>03 0 01 44199</t>
  </si>
  <si>
    <t>Финансовое обеспечение выполнения муниципального задания на оказание муниципальных услуг (выполнение работ) МБУК «Гайнский краеведческий музей»</t>
  </si>
  <si>
    <t>03 0 01 44299</t>
  </si>
  <si>
    <t>Финансовое обеспечение выполнения муниципального задания на оказание муниципальных услуг (выполнение работ) МБУК «Гайнская МРЦБ»</t>
  </si>
  <si>
    <t>03 0 01 42399</t>
  </si>
  <si>
    <t>Финансовое обеспечение выполнения муниципального задания на оказание муниципальных услуг (выполнение работ) МБУ ДО «ДШИ «Гармония»</t>
  </si>
  <si>
    <t>03 0 02 2С180</t>
  </si>
  <si>
    <t>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</si>
  <si>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03 0 02 2С240</t>
  </si>
  <si>
    <t>03 0 02 40550</t>
  </si>
  <si>
    <t>03 0 02 SС240</t>
  </si>
  <si>
    <t>03 0 03 00000</t>
  </si>
  <si>
    <t>Основное мероприятие "Обеспечение деятельности  централизованной бухгалтерии"</t>
  </si>
  <si>
    <t>03 0 03 45299</t>
  </si>
  <si>
    <t>Обеспечение деятельности централизованной бухгалтерии</t>
  </si>
  <si>
    <t>03 0 02 00000</t>
  </si>
  <si>
    <t>Основное мероприятие "Организация и проведение социально-значимых мероприятий в сфере культуры и искусства"</t>
  </si>
  <si>
    <t>03 0 02 79532</t>
  </si>
  <si>
    <t>Участие в краевом конкурсе "59 фестивалей 59 региона"</t>
  </si>
  <si>
    <t>03 0 02 79632</t>
  </si>
  <si>
    <t>Участие в краевом конкурсе проектов, направленных на модернизацию музейного дела</t>
  </si>
  <si>
    <t>03 0 02 79732</t>
  </si>
  <si>
    <t xml:space="preserve">Участие в краевом конкурсе, направленном на развитие библиотечного дела </t>
  </si>
  <si>
    <t>03 0 02 79932</t>
  </si>
  <si>
    <t>Участие в краевом конкурсе культурно-образовательных проектов</t>
  </si>
  <si>
    <t>Основное мероприятие "Укрепление материально-технического оснащения учреждений культуры"</t>
  </si>
  <si>
    <t>03 0 03 79532</t>
  </si>
  <si>
    <t>Приобретение аккустической системы для КМЦ (п. Сергеевский, п. Усть-Черная, п. Кебраты)</t>
  </si>
  <si>
    <t>03 0 03 79632</t>
  </si>
  <si>
    <t>Приобретение музыкальных инструментов для ДШИ</t>
  </si>
  <si>
    <t>03 0 03 79832</t>
  </si>
  <si>
    <t>Установка системы видеонаблюдения в здании Культурно-методического центра</t>
  </si>
  <si>
    <t>03 0 03 79932</t>
  </si>
  <si>
    <t>Монтаж системы АПС и оповещения о пожаре</t>
  </si>
  <si>
    <t>03 0 04 00000</t>
  </si>
  <si>
    <t>Основное мероприятие "Развитие молодежного движения"</t>
  </si>
  <si>
    <t>03 0 04 79532</t>
  </si>
  <si>
    <t>Участие молодежного парламента в межмуниципальных и региональных форумах и других мероприятиях</t>
  </si>
  <si>
    <t>03 0 04 79632</t>
  </si>
  <si>
    <t xml:space="preserve">Проведение окружных мероприятий, участие в конкурсах, проектах </t>
  </si>
  <si>
    <t>03 0 04 79732</t>
  </si>
  <si>
    <t>Устройство туристических маршрутов (урочище Пернаяг, древнее поселение Устин-город, Мэдгорт (родина Перы-богатыря)</t>
  </si>
  <si>
    <t>03 0 04 79832</t>
  </si>
  <si>
    <t>Организация трудоустройства подростков, находящихся в социально опасном положении</t>
  </si>
  <si>
    <t>03 0 05 00000</t>
  </si>
  <si>
    <t>Основное мероприятие "Формирование основ безопасной жизнедеятельности детей"</t>
  </si>
  <si>
    <t>03 0 05 79507</t>
  </si>
  <si>
    <t>Организация подготовки и проведения муниципальных мероприятий</t>
  </si>
  <si>
    <t>03 0 05 79608</t>
  </si>
  <si>
    <t>Организация участия команд школьников в региональных и всероссийских мероприятиях</t>
  </si>
  <si>
    <t>03 0 08 00000</t>
  </si>
  <si>
    <t>Основное мероприятие "Участие в проекте "Культурная среда""</t>
  </si>
  <si>
    <t>03 0 08 79532</t>
  </si>
  <si>
    <t>Капитальный ремонт МБУК "ГМРЦБ" п. Гайны</t>
  </si>
  <si>
    <t>03 0 08 79632</t>
  </si>
  <si>
    <t>Капитальный ремонт МБУК "Гайнский краеведческий музей им. А.Я.Созонова" п. Гайны</t>
  </si>
  <si>
    <t>03 0 08 79732</t>
  </si>
  <si>
    <t>Реновация МБУК "КМЦ" п. Гайны</t>
  </si>
  <si>
    <t>03 0 10 00000</t>
  </si>
  <si>
    <t>Основное мероприятие "Укрепление материально-технического оснащения учреждений дополнительного образования"</t>
  </si>
  <si>
    <t>03 0 10 79732</t>
  </si>
  <si>
    <t>Приобретение туристического оборудования</t>
  </si>
  <si>
    <t>03 0 11 00000</t>
  </si>
  <si>
    <t>Основное мероприятие "Участие в конкурсе "Обеспечение развития и укрепления материально-технической базы домов культуры в населенных пунктах с числом жителей до 50 тысяч человек"</t>
  </si>
  <si>
    <t>03 0 11 79532</t>
  </si>
  <si>
    <t>Ремонтные работы (текущий ремонт) в отношении зданий домов культуры</t>
  </si>
  <si>
    <t>04 0 00 00000</t>
  </si>
  <si>
    <t>Муниципальная программа "Развитие физической культуры и спорта в Гайнском муниципальном округе"</t>
  </si>
  <si>
    <t>04 0 01 00000</t>
  </si>
  <si>
    <t>Основное мероприятие "Обеспечение деятельности муниципального бюджетного учреждения физической культуры и спорта"</t>
  </si>
  <si>
    <t>04 0 01 48799</t>
  </si>
  <si>
    <t>Обеспечение деятельности муниципального бюджетного учреждения физической культуры и спорта (МБК ФКиС ФОЦ "Олимп")</t>
  </si>
  <si>
    <t>04 0 02 00000</t>
  </si>
  <si>
    <t>Основное мероприятие "Развитие физической культуры и спорта"</t>
  </si>
  <si>
    <t>04 0 02 79503</t>
  </si>
  <si>
    <t>Мероприятия по развитию массовой физической культуры и спорта в округе</t>
  </si>
  <si>
    <t>04 0 03 00000</t>
  </si>
  <si>
    <t>Основное мероприятие "Внедрение Всероссийского физкультурно-спортивного комплекса "Готов к труду и оброне (ГТО)"</t>
  </si>
  <si>
    <t>04 0 03 79503</t>
  </si>
  <si>
    <t>Мероприятия по пропаганде Всероссийского физкультурно-спортивного комплекса "Готов к труду и обороне" и выполнение нормативов ГТО. Проведение фестивалей ГТО</t>
  </si>
  <si>
    <t>04 0 04 00000</t>
  </si>
  <si>
    <t>Основное мероприятие "Укрепление материально-технической базы"</t>
  </si>
  <si>
    <t>04 0 04 79503</t>
  </si>
  <si>
    <t xml:space="preserve">Приобретение спортивного инвентаря </t>
  </si>
  <si>
    <t>06 0 00 00000</t>
  </si>
  <si>
    <t>Муниципальная программа "Создание условий для устойчивого экономического развития Гайнского муниципального округа"</t>
  </si>
  <si>
    <t>06 1 00 00000</t>
  </si>
  <si>
    <t>Подпрограмма "Развитие малого и среднего предпринимательства"</t>
  </si>
  <si>
    <t>06 1 01 00000</t>
  </si>
  <si>
    <t>Основное мероприятие "Организационное и информационное обеспечение субъектов малого и среднего предпринимательства"</t>
  </si>
  <si>
    <t>06 1 01 04121</t>
  </si>
  <si>
    <t>Проведение мероприятия ко Дню российского предпринимательства</t>
  </si>
  <si>
    <t>06 1 01 04122</t>
  </si>
  <si>
    <t>Организация и проведение публичных мероприятий по вопросам предпринимательства: семинаров, совещаний, конференций, круглых столов, тренингов</t>
  </si>
  <si>
    <t>06 1 02 00000</t>
  </si>
  <si>
    <t>Основное мерориятие "Оказание финансовой поддержки субъектам малого предпринимательства"</t>
  </si>
  <si>
    <t>06 1 02 04123</t>
  </si>
  <si>
    <t>Оказание финансовой поддержки субъектов малого и среднего предпринимательства, осуществляющих услугу "Выездная торговля"</t>
  </si>
  <si>
    <t>06 2 00 00000</t>
  </si>
  <si>
    <t>Подпрограмма "Развитие малых форм хозяйствования"</t>
  </si>
  <si>
    <t>06 2 01 00000</t>
  </si>
  <si>
    <t>Основное мероприятие "Информационная и организационная поддержка малых форм хозяйствования"</t>
  </si>
  <si>
    <t>06 2 01 04051</t>
  </si>
  <si>
    <t>Проведение семинаров и совещаний с сельскохозяйственными товаропроизводителями</t>
  </si>
  <si>
    <t>06 2 02 00000</t>
  </si>
  <si>
    <t>Основное мероприятие "Оказание финансовой поддержки малым формам хозяйствования"</t>
  </si>
  <si>
    <t>06 2 02 04052</t>
  </si>
  <si>
    <t>Поддержка сельскохозяйственных товаропроизводителей при оформлении земельных участков в собственность либо в аренду</t>
  </si>
  <si>
    <t>06 2 02 04053</t>
  </si>
  <si>
    <t>Поддержка сельскохозяйственных товаропроизводителей при вводе в оборот земель сельскохозяйственного назначения</t>
  </si>
  <si>
    <t>06 2 02 R5022</t>
  </si>
  <si>
    <t>Возмещение части процентной ставки по долгосрочным, среднесрочным и краткосрочным кредитам (займам), взятым малыми формами хозяйствования</t>
  </si>
  <si>
    <t>06 2 02 2У180</t>
  </si>
  <si>
    <t>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</si>
  <si>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>06 2 03 00000</t>
  </si>
  <si>
    <t>Основное мероприятие "Оказание поддержки малым формам хозяйствования по реализации произведенной ими продукции"</t>
  </si>
  <si>
    <t>06 2 03 04054</t>
  </si>
  <si>
    <t xml:space="preserve">Организация и проведение ярмарочных мероприятий </t>
  </si>
  <si>
    <t>06 2 04 00000</t>
  </si>
  <si>
    <t>Основное мероприятие "Предотвращение распространения и уничтожение борщевика Сосновского"</t>
  </si>
  <si>
    <t>06 2 04 04055</t>
  </si>
  <si>
    <t>Расходы на предотвращение распространения и уничтожение борщевика Сосновского</t>
  </si>
  <si>
    <t>06 2 05 00000</t>
  </si>
  <si>
    <t>Основное мероприятие "Ежегодная сельскохозяйственная перепись"</t>
  </si>
  <si>
    <t>06 2 05 04056</t>
  </si>
  <si>
    <t>Расходы на ежегодную сельскохозяйственную перепись</t>
  </si>
  <si>
    <t>07 0 00 00000</t>
  </si>
  <si>
    <t>Муниципальная программа «Муниципальные дороги Гайнского муниципального округа»</t>
  </si>
  <si>
    <t>07 0 01 00000</t>
  </si>
  <si>
    <t>Основное мероприятие "Ремонт муниципальных автомобильных дорог и искусственных сооружений на них за счет средств бюджета Гайнского муниципального округа"</t>
  </si>
  <si>
    <t>07 0 01 79517</t>
  </si>
  <si>
    <t>Ремонт муниципальных автомобильных дорог и искусственных сооружений на них</t>
  </si>
  <si>
    <t>07 0 02 00000</t>
  </si>
  <si>
    <t>Основное мероприятие "Ремонт автомобильных дорог местного значения с софинансированием из Дорожного фонда Пермского края"</t>
  </si>
  <si>
    <t>07 0 02 ST040</t>
  </si>
  <si>
    <t>Ремонт автомобильных дорог местного значения с софинансированием из Дорожного фонда Пермского края</t>
  </si>
  <si>
    <t>07 0 04 00000</t>
  </si>
  <si>
    <t>Основное мероприятие "Содержание муниципальных автомобильных дорог"</t>
  </si>
  <si>
    <t>07 0 04 79517</t>
  </si>
  <si>
    <t>Содержание муниципальных автомобильных дорог</t>
  </si>
  <si>
    <t>07 0 05 00000</t>
  </si>
  <si>
    <t>Основное мероприятие "Содержание автомобильных дорог местного значения в границах населенных пуктов"</t>
  </si>
  <si>
    <t>07 0 05 79517</t>
  </si>
  <si>
    <t>Содержание автомобильных дорог местного значения в границах населенных пуктов</t>
  </si>
  <si>
    <t>08 0 00 00000</t>
  </si>
  <si>
    <t>Муниципальная программа "Управление муниципальным имуществом и земельными ресурсами Гайнского муниципального округа"</t>
  </si>
  <si>
    <t>08 1 00 00000</t>
  </si>
  <si>
    <t>Подпрограмма "Эффективное управление земельными ресурсами"</t>
  </si>
  <si>
    <t>08 1 01 00000</t>
  </si>
  <si>
    <t>Основное мероприятие "Управление земельными ресурсами"</t>
  </si>
  <si>
    <t>08 1 01 79541</t>
  </si>
  <si>
    <t>Формирование земельных участков, включая расходы на топографическую съемку, межевание, разбивку земельных участков</t>
  </si>
  <si>
    <t>08 1 01 79651</t>
  </si>
  <si>
    <t>Проведение комплексных кадастровых работ (проекты межевания, топография и т.д.)</t>
  </si>
  <si>
    <t>08 1 01 79761</t>
  </si>
  <si>
    <t>Внесение в государственный кадастр недвижимости сведений о границах населенных пунктов, входящих в состав территорий муниципальных образований Пермского края, в виде координатного описания</t>
  </si>
  <si>
    <t>08 2 00 00000</t>
  </si>
  <si>
    <t>Подпрограмма «Эффективное управление муниципальным имуществом»</t>
  </si>
  <si>
    <t>08 2 01 00000</t>
  </si>
  <si>
    <t>Основное мероприятие «Оценка муниципального имущества и техническая паспортизация объектов недвижимого имущества»</t>
  </si>
  <si>
    <t>08 2 01 79541</t>
  </si>
  <si>
    <t>Оценка муниципального имущества для проведения аукционов по продаже муниципального имущества и сдачи в аренду в т. ч. с аукциона</t>
  </si>
  <si>
    <t>08 2 02 00000</t>
  </si>
  <si>
    <t>Основное мероприятие "Техническая паспортизация объектов недвижимого имущества   с постановкой на государственный кадастровый учет и снятием с государственного кадастрового учета"</t>
  </si>
  <si>
    <t>08 2 02 79641</t>
  </si>
  <si>
    <t>Техническая паспортизация объектов недвижимого имущества   с постановкой на государственный кадастровый учет и снятием с государственного кадастрового учета</t>
  </si>
  <si>
    <t>Закупка товаров, работ и услуг для обеспечения государственных (муниципальных) нужд</t>
  </si>
  <si>
    <t>08 2 04 00000</t>
  </si>
  <si>
    <t>Основное мероприятие «Снос нежилого здания гаража, находящегося по адресу: Пермский край, Гайнский район, п. Гайны, ул. Новая, д. 1В»</t>
  </si>
  <si>
    <t>08 2 04 SP250</t>
  </si>
  <si>
    <t>Снос нежилого здания гаража, находящегося по адресу: Пермский край, Гайнский район, п. Гайны, ул. Новая, д. 1В</t>
  </si>
  <si>
    <t>09 0 00 00000</t>
  </si>
  <si>
    <t>Муниципальная программа "Формирование комфортной городской среды на территории Гайнского муниципального округа"</t>
  </si>
  <si>
    <t>09 0 F2 00000</t>
  </si>
  <si>
    <t>Основное мероприятие "Благоустройство территории общего пользования"</t>
  </si>
  <si>
    <t>09 0 F2 55550</t>
  </si>
  <si>
    <t>Реализация программ формирования современной городской среды</t>
  </si>
  <si>
    <t>10 0 00 00000</t>
  </si>
  <si>
    <t>Муниципальная программа "Развитие жилищно-коммунального хозяйства и благоустройства на территории Гайнского муниципального округа"</t>
  </si>
  <si>
    <t>10 0 01 00000</t>
  </si>
  <si>
    <t>Основное мероприятие "Приобретение специализированной коммунальной техники"</t>
  </si>
  <si>
    <t>10 0 01 SP180</t>
  </si>
  <si>
    <t>Приобретение специализированной  техники</t>
  </si>
  <si>
    <t>10 0 04 00000</t>
  </si>
  <si>
    <t>Основное мероприятие "Реконструкция водопровода с обустройством новой скважины 7км в п. Гайны"</t>
  </si>
  <si>
    <t>10 0 04 SP180</t>
  </si>
  <si>
    <t>Реконструкция водопровода с обустройством новой скважины 7км в п. Гайны</t>
  </si>
  <si>
    <t>10 0 05 00000</t>
  </si>
  <si>
    <t>Основное мероприятие "Ремонт 2 водонапорных скважин в п. Гайны"</t>
  </si>
  <si>
    <t>10 0 05 SP180</t>
  </si>
  <si>
    <t>Ремонт 2 водонапорных скважин в п. Гайны</t>
  </si>
  <si>
    <t>10 0 06 00000</t>
  </si>
  <si>
    <t>Основное мероприятие "Ремонт очистных сооружений с присоединением МБОУ "Гайнская СОШ", МБУ ФКИС "ФОЦ Олимп" п. Гайны"</t>
  </si>
  <si>
    <t>10 0 06 SP180</t>
  </si>
  <si>
    <t>Ремонт очистных сооружений с присоединением МБОУ "Гайнская СОШ", МБУ ФКИС "ФОЦ Олимп" п. Гайны</t>
  </si>
  <si>
    <t>10 0 08 00000</t>
  </si>
  <si>
    <t>Основное мероприятие "Ремонт скважины в д. Иванчино"</t>
  </si>
  <si>
    <t>10 0 08 SP180</t>
  </si>
  <si>
    <t>Ремонт скважины в д. Иванчино</t>
  </si>
  <si>
    <t>10 0 09 00000</t>
  </si>
  <si>
    <t>Основное мероприятие "Ремонт водопровода в д. Иванчино"</t>
  </si>
  <si>
    <t>10 0 09 SP180</t>
  </si>
  <si>
    <t>Ремонт водопровода в д. Иванчино</t>
  </si>
  <si>
    <t>10 0 10 00000</t>
  </si>
  <si>
    <t>Основное мероприятие "Реконструкция водопровода 5 км в п. Харино"</t>
  </si>
  <si>
    <t>10 0 10 SP180</t>
  </si>
  <si>
    <t>Реконструкция водопровода 5 км в п. Харино</t>
  </si>
  <si>
    <t>10 0 11 00000</t>
  </si>
  <si>
    <t>Основное мероприятие "Ремонт уличных сетей наружного освещения"</t>
  </si>
  <si>
    <t>10 0 11 SP180</t>
  </si>
  <si>
    <t>Ремонт уличных сетей наружного освещения</t>
  </si>
  <si>
    <t>10 0 15 00000</t>
  </si>
  <si>
    <t>Основное мероприятие "Благоустройство территории парка отдыха по ул. Советская в п. Кебраты"</t>
  </si>
  <si>
    <t>10 0 15 SP180</t>
  </si>
  <si>
    <t>Благоустройство территории парка отдыха по ул. Советская в п. Кебраты</t>
  </si>
  <si>
    <t>10 0 18 00000</t>
  </si>
  <si>
    <t>Основное мероприятие "Устройство парка в п. Гайны-1"</t>
  </si>
  <si>
    <t>10 0 18 SP180</t>
  </si>
  <si>
    <t>Устройство парка в п. Гайны-1</t>
  </si>
  <si>
    <t>10 0 19 00000</t>
  </si>
  <si>
    <t>Основное мероприятие "Ремонт тротуар"</t>
  </si>
  <si>
    <t>10 0 19 SP180</t>
  </si>
  <si>
    <t>Ремонт тротуар</t>
  </si>
  <si>
    <t>10 0 20 00000</t>
  </si>
  <si>
    <t>Основное мероприятие "Устройство площади в п.Гайны"</t>
  </si>
  <si>
    <t>10 0 20 SP180</t>
  </si>
  <si>
    <t>Устройство площади в п.Гайны</t>
  </si>
  <si>
    <t>12 0 00 00000</t>
  </si>
  <si>
    <t>Муниципальная программа "Обеспечение жильем отдельных категорий граждан в Гайнском муниципальном округе на 2019-2021 годы"</t>
  </si>
  <si>
    <t>12 0 01 00000</t>
  </si>
  <si>
    <t>Основное мероприятие "Обеспечение жильем детей-сирот, детей, оставшихся без попечения родителей, лиц из числа детей-сирот и детей, оставшихся без попечения родителей"</t>
  </si>
  <si>
    <t>12 0 01 2С080</t>
  </si>
  <si>
    <t>Обеспечение жильем детей-сирот, детей, оставшиеся без попечения родителей и лиц из числа детей-сирот, детей, оставшихся без попечения родителей</t>
  </si>
  <si>
    <t>400</t>
  </si>
  <si>
    <t>Капитальные вложения в объекты государственной ( муниципальной) собственности</t>
  </si>
  <si>
    <t>12 0 01 2C070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</si>
  <si>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</si>
  <si>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12 0 03 00000</t>
  </si>
  <si>
    <t>Основное мероприятие "Предоставление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</si>
  <si>
    <t>12 0 03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</si>
  <si>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</si>
  <si>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12 0 02 00000</t>
  </si>
  <si>
    <t>Основное мероприятие "Обеспечение жильем молодых семей"</t>
  </si>
  <si>
    <t>12 0 02 L4970</t>
  </si>
  <si>
    <t>Обеспечение жильем молодых семей</t>
  </si>
  <si>
    <t>12 0 02 2С020</t>
  </si>
  <si>
    <t>Обеспечение жильем молодых семей (средства краевого бюджета)</t>
  </si>
  <si>
    <t>Основное мероприятие  "Обеспечение жильем реабилитированных лиц, имеющих инвалидность или являющиеся пенсионерами, и проживающих совместно членов их семей"</t>
  </si>
  <si>
    <t>12 0 03 2С190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</si>
  <si>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</si>
  <si>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14 0 00 00000</t>
  </si>
  <si>
    <t>Муниципальная программа "Повышение эффективности управления муниципальными финансами в Гайнском муниципальном округе"</t>
  </si>
  <si>
    <t>14 0 01 00000</t>
  </si>
  <si>
    <t>Основное мероприятие "Обеспечение деятельности функциональных органов по реализации программы"</t>
  </si>
  <si>
    <t>14 0 01 00040</t>
  </si>
  <si>
    <t>Кадровое и финансовое обеспечение для решения задач по реализации муниципальной программы</t>
  </si>
  <si>
    <t>14 0 02 00000</t>
  </si>
  <si>
    <t>Основное мероприятие "Сбалансированность бюджета Гайнского муниципального округа"</t>
  </si>
  <si>
    <t>14 0 02 00705</t>
  </si>
  <si>
    <t>Финансовое обеспечение непредвиденных и чрезвычайных ситуаций за счет резервного фонда администрации округа</t>
  </si>
  <si>
    <t>18 0 00 SР050</t>
  </si>
  <si>
    <t>Ведомственная целевая программа "Безопасная школа на 2016-2018 годы" (софинансирование расходов средства местного бюджета)</t>
  </si>
  <si>
    <t>Ремонт здания школы и здания детского сада МБОУ "Верхнестарицкая СОШ" (замена окон)</t>
  </si>
  <si>
    <t>Ремонт здания школы  МБОУ "Онылская ООШ"</t>
  </si>
  <si>
    <t>Ремонт зданий МБОУ "Усть-Черновская СОШ"</t>
  </si>
  <si>
    <t>Ремонт здания школы МБОУ "Кебратская СОШ"</t>
  </si>
  <si>
    <t>18 0 00 2Р050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</si>
  <si>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</si>
  <si>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23 0 00 00000</t>
  </si>
  <si>
    <t>Муниципальная адресная программа "Переселение граждан из аварийного жилищного фонда Гайнского муниципального округа Пермского края на 2020-2022 годы"</t>
  </si>
  <si>
    <t>23 0 F3 00000</t>
  </si>
  <si>
    <t>Основное мероприятие "Реализация мероприятий по обеспечению устойчивого сокращения непригодного для проживания жилищного фонда"</t>
  </si>
  <si>
    <t>23 0 F3 67483</t>
  </si>
  <si>
    <t>Реализация мероприятий по обеспечению устойчивого сокращения непригодного для проживания жилищного фонда (средства Фонда содействия реформированию ЖКХ)</t>
  </si>
  <si>
    <t>Капитальные вложения в объекты недвижимого имущества государственной (муниципальной) собственности</t>
  </si>
  <si>
    <t>23 0 F3 67484</t>
  </si>
  <si>
    <t>Реализация мероприятий по обеспечению устойчивого сокращения непригодного для проживания жилого фонда (средства бюджета Пермского края)</t>
  </si>
  <si>
    <t>90 0 00 00000</t>
  </si>
  <si>
    <t>Непрограммные мероприятия</t>
  </si>
  <si>
    <t>91 0 00 00000</t>
  </si>
  <si>
    <t>Обеспечение деятельности органов местного самоуправления муниципального образования</t>
  </si>
  <si>
    <t>91 0 00 00010</t>
  </si>
  <si>
    <t>Глава муниципального образования</t>
  </si>
  <si>
    <t>91 0 00 00020</t>
  </si>
  <si>
    <t>Председатель представительного органа муниципального образования</t>
  </si>
  <si>
    <t>91 0 00 00030</t>
  </si>
  <si>
    <t>Руководитель контрольно-ревизионной комиссии муниципального образования</t>
  </si>
  <si>
    <t>91 0 00 00040</t>
  </si>
  <si>
    <t xml:space="preserve">Обеспечение выполнения функций администрации Гайнского муниципального округа </t>
  </si>
  <si>
    <t>100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</si>
  <si>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</si>
  <si>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91 0 00 00050</t>
  </si>
  <si>
    <t>Депутаты представительного органа местного самоуправления</t>
  </si>
  <si>
    <t>91 0 00 00060</t>
  </si>
  <si>
    <t>Содержание аудитора Контрольно-ревизионной комиссии Гайнского муниципального округа</t>
  </si>
  <si>
    <t>91 0 00 00070</t>
  </si>
  <si>
    <t>Расходы на содержание аппарата Думы Гайнского муниципального округа</t>
  </si>
  <si>
    <t>92 0 00 00000</t>
  </si>
  <si>
    <t>Мероприятия, осуществляемые органами местного самоуправления муниципального образования, в рамках непрограммных направлений расходов</t>
  </si>
  <si>
    <t>92 0 00 00204</t>
  </si>
  <si>
    <t>Расходы на обеспечение деятельности Муниципального казенного учреждения "Центр бухгалтерского учета п. Гайны"</t>
  </si>
  <si>
    <t>92 0 00 00505</t>
  </si>
  <si>
    <t>Расходы на обеспечение деятельности Муниципального казенного учреждения "Отдел ЖКХ"</t>
  </si>
  <si>
    <t>92 0 00 09201</t>
  </si>
  <si>
    <t>Публикация нормативных правовых актов, принимаемых органами местного самоуправления, прочее информирование населения в газете "Наше время"</t>
  </si>
  <si>
    <t>92 0 00 09204</t>
  </si>
  <si>
    <t>Представительские расходы и расходы на проведение мероприятий</t>
  </si>
  <si>
    <t>92 0 00 09205</t>
  </si>
  <si>
    <t xml:space="preserve">Расходы на уплату членского взноса в Совет муниципальных образований </t>
  </si>
  <si>
    <t>92 0 00 20901</t>
  </si>
  <si>
    <t>Мероприятия по обеспечению мобилизационной готовности экономики</t>
  </si>
  <si>
    <t>92 0 00 21901</t>
  </si>
  <si>
    <t>Подготовка населения и организаций к действиям в чрезвычайной ситуации в мирное и военное время</t>
  </si>
  <si>
    <t>92 0 00 24799</t>
  </si>
  <si>
    <t>Обеспечение деятельности подведомственных учреждений (содержание муниципального казенного учреждения "Единая дежурная диспетчерская служба")</t>
  </si>
  <si>
    <t>800</t>
  </si>
  <si>
    <t>92 0 00 09003</t>
  </si>
  <si>
    <t>Уплата взноса на капитальный ремонт общего имущества многоквартирных домов</t>
  </si>
  <si>
    <t>92 0 00 40103</t>
  </si>
  <si>
    <t>Субсидии на возмещение части затрат, связанных с перевозкой пассажиров речным транспортом</t>
  </si>
  <si>
    <t>92 0 00 40302</t>
  </si>
  <si>
    <t>Субсидии на возмещение части затрат, связанных с перевозкой пассажиров автомобильным транспортом</t>
  </si>
  <si>
    <t>92 0 00 49101</t>
  </si>
  <si>
    <t>Пенсии за выслугу лет лицам, замещавшим выборные муниципальные должности и муниципальные должности муниципального образования</t>
  </si>
  <si>
    <t>92 0 00 2Р050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</si>
  <si>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(нераспределенный резерв расходов)</t>
  </si>
  <si>
    <t>92 0 00 SP050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</si>
  <si>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(нераспределенный резерв расходов местного бюджета)</t>
  </si>
  <si>
    <t>93 0 00 00000</t>
  </si>
  <si>
    <t>Осуществление органами местного самоуправления государственных полномочий за счет субсидий, субвенций, иных межбюджетных трансфертов</t>
  </si>
  <si>
    <t>93 0 00 2С050</t>
  </si>
  <si>
    <t>Образование комиссий по делам несовершеннолетних и защите их прав и организацию их деятельности</t>
  </si>
  <si>
    <t>93 0 00 2К080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</si>
  <si>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</si>
  <si>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93 0 00 2П060</t>
  </si>
  <si>
    <t>Осуществление полномочий по созданию и организации деятельности административных комиссий</t>
  </si>
  <si>
    <t>93 0 00 2У110</t>
  </si>
  <si>
    <t>Администрирование отдельных государственных полномочий по поддержке сельскохозяйственного производства</t>
  </si>
  <si>
    <t>93 0 00 2С250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</si>
  <si>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</si>
  <si>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93 0 00 2П040</t>
  </si>
  <si>
    <t>Составление протоколов об административных правонарушениях</t>
  </si>
  <si>
    <t>93 0 00 2Т060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</si>
  <si>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</si>
  <si>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93 0 00 59300</t>
  </si>
  <si>
    <t>Государственная регистрация актов гражданского состояния</t>
  </si>
  <si>
    <t xml:space="preserve">93 0 00 51200 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</si>
  <si>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</si>
  <si>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93 0 00 2С090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</si>
  <si>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</si>
  <si>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условно-утвержденные расходы</t>
  </si>
  <si>
    <t>93 0 00 2С240</t>
  </si>
  <si>
    <t>500</t>
  </si>
  <si>
    <t>Межбюджетные трансферты</t>
  </si>
  <si>
    <t>93 0 00 2У100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</si>
  <si>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</si>
  <si>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93 0 00 2У090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</si>
  <si>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</si>
  <si>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93 0 00 2П020</t>
  </si>
  <si>
    <t>Выплата материального стимулирования народным дружинникам за участие в охране общественного порядка</t>
  </si>
  <si>
    <t>93 0 00 SР040</t>
  </si>
  <si>
    <t>Нераспределенный резерв субсидий (краевые и местные средства)</t>
  </si>
  <si>
    <t>93 0 00 L5761</t>
  </si>
  <si>
    <t>Реализация мероприятий, направленных на комплексное развитие сельских территорий (улучшение жилищных условий граждан, проживающих на сельских территориях)</t>
  </si>
  <si>
    <t>93 0 00 L5765</t>
  </si>
  <si>
    <t>Реализация мероприятий, направленных на комплексное развитие сельских территорий (Благоустройство сельских территорий)</t>
  </si>
  <si>
    <t>ВСЕГО РАСХОДОВ</t>
  </si>
  <si>
    <t>целевые</t>
  </si>
  <si>
    <t xml:space="preserve">УСЛОВНО-УТВЕРЖДЕННЫЕ РАСХОДЫ </t>
  </si>
  <si>
    <t xml:space="preserve">РАСХОДЫ </t>
  </si>
  <si>
    <t>ДОХОДЫ</t>
  </si>
  <si>
    <t>Расходы по программам</t>
  </si>
  <si>
    <t>от 13.07.2020 № 88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</si>
</sst>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.0"/>
  </numFmts>
  <fonts count="65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31"/>
      <name val="Arial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4"/>
      <name val="Calibri"/>
      <family val="2"/>
    </font>
    <font>
      <sz val="11"/>
      <color indexed="51"/>
      <name val="Calibri"/>
      <family val="2"/>
    </font>
    <font>
      <sz val="11"/>
      <color indexed="27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9"/>
      <color indexed="54"/>
      <name val="Arial"/>
      <family val="2"/>
    </font>
    <font>
      <sz val="8"/>
      <name val="Arial"/>
      <family val="2"/>
    </font>
    <font>
      <sz val="10"/>
      <color indexed="61"/>
      <name val="Arial"/>
      <family val="2"/>
    </font>
    <font>
      <b/>
      <sz val="18"/>
      <color indexed="62"/>
      <name val="Cambria"/>
      <family val="2"/>
    </font>
    <font>
      <sz val="11"/>
      <color indexed="61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24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11"/>
      </left>
      <right style="thin">
        <color indexed="54"/>
      </right>
      <top style="medium">
        <color indexed="11"/>
      </top>
      <bottom style="thin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3" fillId="30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35" borderId="0" applyNumberFormat="0" applyBorder="0" applyAlignment="0" applyProtection="0"/>
    <xf numFmtId="0" fontId="4" fillId="2" borderId="0" applyNumberFormat="0" applyBorder="0" applyAlignment="0" applyProtection="0"/>
    <xf numFmtId="0" fontId="4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3" fillId="17" borderId="0" applyNumberFormat="0" applyBorder="0" applyAlignment="0" applyProtection="0"/>
    <xf numFmtId="0" fontId="3" fillId="40" borderId="0" applyNumberFormat="0" applyBorder="0" applyAlignment="0" applyProtection="0"/>
    <xf numFmtId="0" fontId="5" fillId="7" borderId="0" applyNumberFormat="0" applyBorder="0" applyAlignment="0" applyProtection="0"/>
    <xf numFmtId="0" fontId="6" fillId="5" borderId="1" applyNumberFormat="0" applyAlignment="0" applyProtection="0"/>
    <xf numFmtId="0" fontId="7" fillId="34" borderId="2" applyNumberFormat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4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17" borderId="1" applyNumberFormat="0" applyAlignment="0" applyProtection="0"/>
    <xf numFmtId="0" fontId="15" fillId="0" borderId="6" applyNumberFormat="0" applyFill="0" applyAlignment="0" applyProtection="0"/>
    <xf numFmtId="0" fontId="16" fillId="17" borderId="0" applyNumberFormat="0" applyBorder="0" applyAlignment="0" applyProtection="0"/>
    <xf numFmtId="0" fontId="0" fillId="4" borderId="7" applyNumberFormat="0" applyAlignment="0" applyProtection="0"/>
    <xf numFmtId="0" fontId="17" fillId="5" borderId="8" applyNumberFormat="0" applyAlignment="0" applyProtection="0"/>
    <xf numFmtId="0" fontId="18" fillId="45" borderId="9" applyNumberFormat="0" applyProtection="0">
      <alignment vertical="center"/>
    </xf>
    <xf numFmtId="0" fontId="19" fillId="45" borderId="9" applyNumberFormat="0" applyProtection="0">
      <alignment vertical="center"/>
    </xf>
    <xf numFmtId="0" fontId="18" fillId="45" borderId="9" applyNumberFormat="0" applyProtection="0">
      <alignment horizontal="left" vertical="center" indent="1"/>
    </xf>
    <xf numFmtId="0" fontId="18" fillId="45" borderId="9" applyNumberFormat="0" applyProtection="0">
      <alignment horizontal="left" vertical="top" indent="1"/>
    </xf>
    <xf numFmtId="0" fontId="18" fillId="2" borderId="0" applyNumberFormat="0" applyProtection="0">
      <alignment horizontal="left" vertical="center" indent="1"/>
    </xf>
    <xf numFmtId="0" fontId="1" fillId="7" borderId="9" applyNumberFormat="0" applyProtection="0">
      <alignment horizontal="right" vertical="center"/>
    </xf>
    <xf numFmtId="0" fontId="1" fillId="3" borderId="9" applyNumberFormat="0" applyProtection="0">
      <alignment horizontal="right" vertical="center"/>
    </xf>
    <xf numFmtId="0" fontId="1" fillId="46" borderId="9" applyNumberFormat="0" applyProtection="0">
      <alignment horizontal="right" vertical="center"/>
    </xf>
    <xf numFmtId="0" fontId="1" fillId="47" borderId="9" applyNumberFormat="0" applyProtection="0">
      <alignment horizontal="right" vertical="center"/>
    </xf>
    <xf numFmtId="0" fontId="1" fillId="39" borderId="9" applyNumberFormat="0" applyProtection="0">
      <alignment horizontal="right" vertical="center"/>
    </xf>
    <xf numFmtId="0" fontId="1" fillId="40" borderId="9" applyNumberFormat="0" applyProtection="0">
      <alignment horizontal="right" vertical="center"/>
    </xf>
    <xf numFmtId="0" fontId="1" fillId="15" borderId="9" applyNumberFormat="0" applyProtection="0">
      <alignment horizontal="right" vertical="center"/>
    </xf>
    <xf numFmtId="0" fontId="1" fillId="48" borderId="9" applyNumberFormat="0" applyProtection="0">
      <alignment horizontal="right" vertical="center"/>
    </xf>
    <xf numFmtId="0" fontId="1" fillId="49" borderId="9" applyNumberFormat="0" applyProtection="0">
      <alignment horizontal="right" vertical="center"/>
    </xf>
    <xf numFmtId="0" fontId="18" fillId="50" borderId="10" applyNumberFormat="0" applyProtection="0">
      <alignment horizontal="left" vertical="center" indent="1"/>
    </xf>
    <xf numFmtId="0" fontId="1" fillId="6" borderId="0" applyNumberFormat="0" applyProtection="0">
      <alignment horizontal="left" vertical="center" indent="1"/>
    </xf>
    <xf numFmtId="0" fontId="20" fillId="14" borderId="0" applyNumberFormat="0" applyProtection="0">
      <alignment horizontal="left" vertical="center" indent="1"/>
    </xf>
    <xf numFmtId="0" fontId="1" fillId="2" borderId="9" applyNumberFormat="0" applyProtection="0">
      <alignment horizontal="right" vertical="center"/>
    </xf>
    <xf numFmtId="0" fontId="1" fillId="6" borderId="0" applyNumberFormat="0" applyProtection="0">
      <alignment horizontal="left" vertical="center" indent="1"/>
    </xf>
    <xf numFmtId="0" fontId="1" fillId="2" borderId="0" applyNumberFormat="0" applyProtection="0">
      <alignment horizontal="left" vertical="center" indent="1"/>
    </xf>
    <xf numFmtId="0" fontId="0" fillId="14" borderId="9" applyNumberFormat="0" applyProtection="0">
      <alignment horizontal="left" vertical="center" indent="1"/>
    </xf>
    <xf numFmtId="0" fontId="0" fillId="14" borderId="9" applyNumberFormat="0" applyProtection="0">
      <alignment horizontal="left" vertical="top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0" fillId="6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6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5" borderId="11" applyNumberFormat="0">
      <alignment/>
      <protection locked="0"/>
    </xf>
    <xf numFmtId="0" fontId="21" fillId="14" borderId="0" applyBorder="0">
      <alignment/>
      <protection/>
    </xf>
    <xf numFmtId="0" fontId="1" fillId="4" borderId="9" applyNumberFormat="0" applyProtection="0">
      <alignment vertical="center"/>
    </xf>
    <xf numFmtId="0" fontId="22" fillId="4" borderId="9" applyNumberFormat="0" applyProtection="0">
      <alignment vertical="center"/>
    </xf>
    <xf numFmtId="0" fontId="1" fillId="4" borderId="9" applyNumberFormat="0" applyProtection="0">
      <alignment horizontal="left" vertical="center" indent="1"/>
    </xf>
    <xf numFmtId="0" fontId="1" fillId="4" borderId="9" applyNumberFormat="0" applyProtection="0">
      <alignment horizontal="left" vertical="top" indent="1"/>
    </xf>
    <xf numFmtId="0" fontId="1" fillId="6" borderId="9" applyNumberFormat="0" applyProtection="0">
      <alignment horizontal="right" vertical="center"/>
    </xf>
    <xf numFmtId="0" fontId="22" fillId="6" borderId="9" applyNumberFormat="0" applyProtection="0">
      <alignment horizontal="right" vertical="center"/>
    </xf>
    <xf numFmtId="0" fontId="1" fillId="2" borderId="9" applyNumberFormat="0" applyProtection="0">
      <alignment horizontal="left" vertical="center" indent="1"/>
    </xf>
    <xf numFmtId="0" fontId="1" fillId="2" borderId="9" applyNumberFormat="0" applyProtection="0">
      <alignment horizontal="left" vertical="top" indent="1"/>
    </xf>
    <xf numFmtId="0" fontId="23" fillId="33" borderId="0" applyNumberFormat="0" applyProtection="0">
      <alignment horizontal="left" vertical="center" indent="1"/>
    </xf>
    <xf numFmtId="0" fontId="24" fillId="51" borderId="11">
      <alignment/>
      <protection/>
    </xf>
    <xf numFmtId="0" fontId="25" fillId="6" borderId="9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49" fillId="54" borderId="0" applyNumberFormat="0" applyBorder="0" applyAlignment="0" applyProtection="0"/>
    <xf numFmtId="0" fontId="49" fillId="55" borderId="0" applyNumberFormat="0" applyBorder="0" applyAlignment="0" applyProtection="0"/>
    <xf numFmtId="0" fontId="49" fillId="56" borderId="0" applyNumberFormat="0" applyBorder="0" applyAlignment="0" applyProtection="0"/>
    <xf numFmtId="0" fontId="49" fillId="57" borderId="0" applyNumberFormat="0" applyBorder="0" applyAlignment="0" applyProtection="0"/>
    <xf numFmtId="0" fontId="50" fillId="58" borderId="13" applyNumberFormat="0" applyAlignment="0" applyProtection="0"/>
    <xf numFmtId="0" fontId="51" fillId="59" borderId="14" applyNumberFormat="0" applyAlignment="0" applyProtection="0"/>
    <xf numFmtId="0" fontId="52" fillId="59" borderId="13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3" fillId="0" borderId="15" applyNumberFormat="0" applyFill="0" applyAlignment="0" applyProtection="0"/>
    <xf numFmtId="0" fontId="54" fillId="0" borderId="16" applyNumberFormat="0" applyFill="0" applyAlignment="0" applyProtection="0"/>
    <xf numFmtId="0" fontId="55" fillId="0" borderId="1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8" applyNumberFormat="0" applyFill="0" applyAlignment="0" applyProtection="0"/>
    <xf numFmtId="0" fontId="57" fillId="60" borderId="19" applyNumberFormat="0" applyAlignment="0" applyProtection="0"/>
    <xf numFmtId="0" fontId="58" fillId="0" borderId="0" applyNumberFormat="0" applyFill="0" applyBorder="0" applyAlignment="0" applyProtection="0"/>
    <xf numFmtId="0" fontId="59" fillId="6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60" fillId="6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63" borderId="20" applyNumberFormat="0" applyFont="0" applyAlignment="0" applyProtection="0"/>
    <xf numFmtId="9" fontId="0" fillId="0" borderId="0" applyFill="0" applyBorder="0" applyAlignment="0" applyProtection="0"/>
    <xf numFmtId="0" fontId="62" fillId="0" borderId="21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64" fillId="6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0" fontId="30" fillId="0" borderId="0" xfId="0" applyFont="1" applyFill="1" applyAlignment="1">
      <alignment/>
    </xf>
    <xf numFmtId="172" fontId="31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/>
    </xf>
    <xf numFmtId="0" fontId="29" fillId="0" borderId="0" xfId="0" applyFont="1" applyFill="1" applyAlignment="1">
      <alignment horizontal="right" vertical="center" wrapText="1"/>
    </xf>
    <xf numFmtId="0" fontId="32" fillId="0" borderId="0" xfId="0" applyFont="1" applyBorder="1" applyAlignment="1">
      <alignment horizontal="center" wrapText="1"/>
    </xf>
    <xf numFmtId="0" fontId="32" fillId="0" borderId="0" xfId="0" applyFont="1" applyAlignment="1">
      <alignment horizontal="center" wrapText="1"/>
    </xf>
    <xf numFmtId="0" fontId="32" fillId="0" borderId="0" xfId="0" applyFont="1" applyFill="1" applyAlignment="1">
      <alignment horizontal="center" wrapText="1"/>
    </xf>
    <xf numFmtId="0" fontId="33" fillId="0" borderId="11" xfId="0" applyFont="1" applyBorder="1" applyAlignment="1">
      <alignment horizontal="center" wrapText="1"/>
    </xf>
    <xf numFmtId="0" fontId="33" fillId="0" borderId="11" xfId="0" applyFont="1" applyFill="1" applyBorder="1" applyAlignment="1">
      <alignment horizontal="center" wrapText="1"/>
    </xf>
    <xf numFmtId="49" fontId="33" fillId="5" borderId="11" xfId="0" applyNumberFormat="1" applyFont="1" applyFill="1" applyBorder="1" applyAlignment="1">
      <alignment horizontal="center" vertical="center" wrapText="1"/>
    </xf>
    <xf numFmtId="0" fontId="29" fillId="65" borderId="11" xfId="0" applyFont="1" applyFill="1" applyBorder="1" applyAlignment="1">
      <alignment horizontal="center"/>
    </xf>
    <xf numFmtId="0" fontId="29" fillId="65" borderId="11" xfId="0" applyFont="1" applyFill="1" applyBorder="1" applyAlignment="1">
      <alignment horizontal="justify" wrapText="1"/>
    </xf>
    <xf numFmtId="0" fontId="29" fillId="65" borderId="11" xfId="0" applyFont="1" applyFill="1" applyBorder="1" applyAlignment="1">
      <alignment horizontal="right" wrapText="1"/>
    </xf>
    <xf numFmtId="4" fontId="29" fillId="65" borderId="11" xfId="0" applyNumberFormat="1" applyFont="1" applyFill="1" applyBorder="1" applyAlignment="1">
      <alignment horizontal="right" wrapText="1"/>
    </xf>
    <xf numFmtId="0" fontId="29" fillId="5" borderId="11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5" borderId="11" xfId="0" applyFont="1" applyFill="1" applyBorder="1" applyAlignment="1">
      <alignment horizontal="justify" wrapText="1"/>
    </xf>
    <xf numFmtId="0" fontId="29" fillId="0" borderId="11" xfId="0" applyFont="1" applyBorder="1" applyAlignment="1">
      <alignment horizontal="right" wrapText="1"/>
    </xf>
    <xf numFmtId="4" fontId="29" fillId="0" borderId="11" xfId="0" applyNumberFormat="1" applyFont="1" applyBorder="1" applyAlignment="1">
      <alignment horizontal="right" wrapText="1"/>
    </xf>
    <xf numFmtId="0" fontId="34" fillId="5" borderId="11" xfId="0" applyFont="1" applyFill="1" applyBorder="1" applyAlignment="1">
      <alignment horizontal="justify" wrapText="1"/>
    </xf>
    <xf numFmtId="0" fontId="29" fillId="0" borderId="11" xfId="0" applyFont="1" applyFill="1" applyBorder="1" applyAlignment="1">
      <alignment horizontal="center" wrapText="1"/>
    </xf>
    <xf numFmtId="49" fontId="29" fillId="5" borderId="11" xfId="161" applyNumberFormat="1" applyFont="1" applyFill="1" applyBorder="1" applyAlignment="1">
      <alignment horizontal="center" vertical="center" wrapText="1"/>
      <protection/>
    </xf>
    <xf numFmtId="0" fontId="29" fillId="5" borderId="11" xfId="161" applyFont="1" applyFill="1" applyBorder="1" applyAlignment="1">
      <alignment vertical="center" wrapText="1"/>
      <protection/>
    </xf>
    <xf numFmtId="4" fontId="29" fillId="5" borderId="11" xfId="0" applyNumberFormat="1" applyFont="1" applyFill="1" applyBorder="1" applyAlignment="1">
      <alignment horizontal="right" wrapText="1"/>
    </xf>
    <xf numFmtId="0" fontId="29" fillId="5" borderId="11" xfId="0" applyFont="1" applyFill="1" applyBorder="1" applyAlignment="1">
      <alignment wrapText="1"/>
    </xf>
    <xf numFmtId="0" fontId="29" fillId="5" borderId="11" xfId="0" applyFont="1" applyFill="1" applyBorder="1" applyAlignment="1">
      <alignment horizontal="right" wrapText="1"/>
    </xf>
    <xf numFmtId="0" fontId="29" fillId="5" borderId="11" xfId="0" applyNumberFormat="1" applyFont="1" applyFill="1" applyBorder="1" applyAlignment="1">
      <alignment horizontal="justify" wrapText="1"/>
    </xf>
    <xf numFmtId="0" fontId="34" fillId="5" borderId="11" xfId="0" applyFont="1" applyFill="1" applyBorder="1" applyAlignment="1">
      <alignment horizontal="justify" vertical="top" wrapText="1"/>
    </xf>
    <xf numFmtId="4" fontId="29" fillId="5" borderId="11" xfId="0" applyNumberFormat="1" applyFont="1" applyFill="1" applyBorder="1" applyAlignment="1">
      <alignment horizontal="right" vertical="center"/>
    </xf>
    <xf numFmtId="0" fontId="29" fillId="0" borderId="11" xfId="0" applyFont="1" applyFill="1" applyBorder="1" applyAlignment="1">
      <alignment horizontal="justify" wrapText="1"/>
    </xf>
    <xf numFmtId="49" fontId="29" fillId="0" borderId="11" xfId="0" applyNumberFormat="1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left" wrapText="1"/>
    </xf>
    <xf numFmtId="49" fontId="29" fillId="0" borderId="11" xfId="162" applyNumberFormat="1" applyFont="1" applyFill="1" applyBorder="1" applyAlignment="1">
      <alignment horizontal="center" vertical="center"/>
      <protection/>
    </xf>
    <xf numFmtId="0" fontId="29" fillId="5" borderId="11" xfId="0" applyFont="1" applyFill="1" applyBorder="1" applyAlignment="1">
      <alignment horizontal="center" wrapText="1"/>
    </xf>
    <xf numFmtId="4" fontId="29" fillId="5" borderId="22" xfId="0" applyNumberFormat="1" applyFont="1" applyFill="1" applyBorder="1" applyAlignment="1">
      <alignment horizontal="right" wrapText="1"/>
    </xf>
    <xf numFmtId="0" fontId="29" fillId="65" borderId="22" xfId="0" applyFont="1" applyFill="1" applyBorder="1" applyAlignment="1">
      <alignment horizontal="center"/>
    </xf>
    <xf numFmtId="0" fontId="29" fillId="65" borderId="22" xfId="0" applyFont="1" applyFill="1" applyBorder="1" applyAlignment="1">
      <alignment horizontal="justify" wrapText="1"/>
    </xf>
    <xf numFmtId="4" fontId="29" fillId="65" borderId="22" xfId="0" applyNumberFormat="1" applyFont="1" applyFill="1" applyBorder="1" applyAlignment="1">
      <alignment horizontal="right" wrapText="1"/>
    </xf>
    <xf numFmtId="0" fontId="29" fillId="0" borderId="11" xfId="162" applyNumberFormat="1" applyFont="1" applyFill="1" applyBorder="1" applyAlignment="1">
      <alignment horizontal="left" vertical="center" wrapText="1"/>
      <protection/>
    </xf>
    <xf numFmtId="0" fontId="29" fillId="0" borderId="22" xfId="0" applyFont="1" applyBorder="1" applyAlignment="1">
      <alignment horizontal="center" wrapText="1"/>
    </xf>
    <xf numFmtId="0" fontId="29" fillId="0" borderId="11" xfId="0" applyFont="1" applyFill="1" applyBorder="1" applyAlignment="1">
      <alignment horizontal="right" wrapText="1"/>
    </xf>
    <xf numFmtId="4" fontId="29" fillId="0" borderId="11" xfId="0" applyNumberFormat="1" applyFont="1" applyFill="1" applyBorder="1" applyAlignment="1">
      <alignment horizontal="right" wrapText="1"/>
    </xf>
    <xf numFmtId="0" fontId="29" fillId="5" borderId="11" xfId="0" applyNumberFormat="1" applyFont="1" applyFill="1" applyBorder="1" applyAlignment="1">
      <alignment horizontal="left" vertical="center" wrapText="1"/>
    </xf>
    <xf numFmtId="0" fontId="29" fillId="0" borderId="11" xfId="0" applyFont="1" applyBorder="1" applyAlignment="1">
      <alignment horizontal="justify" wrapText="1"/>
    </xf>
    <xf numFmtId="49" fontId="29" fillId="0" borderId="11" xfId="0" applyNumberFormat="1" applyFont="1" applyBorder="1" applyAlignment="1" applyProtection="1">
      <alignment horizontal="center" vertical="top" wrapText="1"/>
      <protection/>
    </xf>
    <xf numFmtId="49" fontId="29" fillId="0" borderId="11" xfId="0" applyNumberFormat="1" applyFont="1" applyBorder="1" applyAlignment="1" applyProtection="1">
      <alignment horizontal="left" vertical="center" wrapText="1"/>
      <protection/>
    </xf>
    <xf numFmtId="49" fontId="29" fillId="65" borderId="11" xfId="0" applyNumberFormat="1" applyFont="1" applyFill="1" applyBorder="1" applyAlignment="1">
      <alignment horizontal="center" vertical="center"/>
    </xf>
    <xf numFmtId="0" fontId="29" fillId="65" borderId="11" xfId="0" applyNumberFormat="1" applyFont="1" applyFill="1" applyBorder="1" applyAlignment="1">
      <alignment horizontal="left" vertical="center" wrapText="1"/>
    </xf>
    <xf numFmtId="49" fontId="29" fillId="5" borderId="11" xfId="0" applyNumberFormat="1" applyFont="1" applyFill="1" applyBorder="1" applyAlignment="1">
      <alignment horizontal="center" vertical="center"/>
    </xf>
    <xf numFmtId="0" fontId="29" fillId="66" borderId="11" xfId="0" applyFont="1" applyFill="1" applyBorder="1" applyAlignment="1">
      <alignment horizontal="center"/>
    </xf>
    <xf numFmtId="0" fontId="33" fillId="66" borderId="11" xfId="0" applyFont="1" applyFill="1" applyBorder="1" applyAlignment="1">
      <alignment horizontal="center" wrapText="1"/>
    </xf>
    <xf numFmtId="0" fontId="29" fillId="66" borderId="11" xfId="0" applyFont="1" applyFill="1" applyBorder="1" applyAlignment="1">
      <alignment horizontal="justify" wrapText="1"/>
    </xf>
    <xf numFmtId="0" fontId="29" fillId="66" borderId="11" xfId="0" applyFont="1" applyFill="1" applyBorder="1" applyAlignment="1">
      <alignment horizontal="right" wrapText="1"/>
    </xf>
    <xf numFmtId="4" fontId="29" fillId="66" borderId="11" xfId="0" applyNumberFormat="1" applyFont="1" applyFill="1" applyBorder="1" applyAlignment="1">
      <alignment horizontal="right" wrapText="1"/>
    </xf>
    <xf numFmtId="0" fontId="29" fillId="0" borderId="11" xfId="0" applyFont="1" applyBorder="1" applyAlignment="1">
      <alignment horizontal="center"/>
    </xf>
    <xf numFmtId="4" fontId="29" fillId="5" borderId="11" xfId="0" applyNumberFormat="1" applyFont="1" applyFill="1" applyBorder="1" applyAlignment="1">
      <alignment/>
    </xf>
    <xf numFmtId="0" fontId="29" fillId="0" borderId="11" xfId="0" applyFont="1" applyBorder="1" applyAlignment="1">
      <alignment horizontal="center" wrapText="1"/>
    </xf>
    <xf numFmtId="49" fontId="29" fillId="0" borderId="11" xfId="162" applyNumberFormat="1" applyFont="1" applyFill="1" applyBorder="1" applyAlignment="1">
      <alignment horizontal="center" vertical="top"/>
      <protection/>
    </xf>
    <xf numFmtId="49" fontId="36" fillId="0" borderId="11" xfId="162" applyNumberFormat="1" applyFont="1" applyFill="1" applyBorder="1" applyAlignment="1">
      <alignment horizontal="center" vertical="top"/>
      <protection/>
    </xf>
    <xf numFmtId="0" fontId="29" fillId="0" borderId="11" xfId="162" applyNumberFormat="1" applyFont="1" applyFill="1" applyBorder="1" applyAlignment="1">
      <alignment horizontal="left" vertical="top" wrapText="1"/>
      <protection/>
    </xf>
    <xf numFmtId="0" fontId="29" fillId="5" borderId="23" xfId="0" applyFont="1" applyFill="1" applyBorder="1" applyAlignment="1">
      <alignment horizontal="center"/>
    </xf>
    <xf numFmtId="0" fontId="30" fillId="0" borderId="11" xfId="0" applyFont="1" applyFill="1" applyBorder="1" applyAlignment="1">
      <alignment/>
    </xf>
    <xf numFmtId="4" fontId="33" fillId="0" borderId="11" xfId="0" applyNumberFormat="1" applyFont="1" applyFill="1" applyBorder="1" applyAlignment="1">
      <alignment horizontal="right" vertical="center"/>
    </xf>
    <xf numFmtId="3" fontId="31" fillId="0" borderId="0" xfId="0" applyNumberFormat="1" applyFont="1" applyFill="1" applyAlignment="1">
      <alignment/>
    </xf>
    <xf numFmtId="4" fontId="31" fillId="0" borderId="0" xfId="0" applyNumberFormat="1" applyFont="1" applyFill="1" applyAlignment="1">
      <alignment horizontal="center" vertical="center"/>
    </xf>
    <xf numFmtId="0" fontId="32" fillId="0" borderId="0" xfId="0" applyFont="1" applyBorder="1" applyAlignment="1">
      <alignment horizontal="center" wrapText="1"/>
    </xf>
    <xf numFmtId="0" fontId="33" fillId="0" borderId="11" xfId="0" applyFont="1" applyFill="1" applyBorder="1" applyAlignment="1">
      <alignment horizontal="right" vertical="center" wrapText="1"/>
    </xf>
  </cellXfs>
  <cellStyles count="1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te" xfId="94"/>
    <cellStyle name="Output" xfId="95"/>
    <cellStyle name="SAPBEXaggData" xfId="96"/>
    <cellStyle name="SAPBEXaggDataEmph" xfId="97"/>
    <cellStyle name="SAPBEXaggItem" xfId="98"/>
    <cellStyle name="SAPBEXaggItemX" xfId="99"/>
    <cellStyle name="SAPBEXchaText" xfId="100"/>
    <cellStyle name="SAPBEXexcBad7" xfId="101"/>
    <cellStyle name="SAPBEXexcBad8" xfId="102"/>
    <cellStyle name="SAPBEXexcBad9" xfId="103"/>
    <cellStyle name="SAPBEXexcCritical4" xfId="104"/>
    <cellStyle name="SAPBEXexcCritical5" xfId="105"/>
    <cellStyle name="SAPBEXexcCritical6" xfId="106"/>
    <cellStyle name="SAPBEXexcGood1" xfId="107"/>
    <cellStyle name="SAPBEXexcGood2" xfId="108"/>
    <cellStyle name="SAPBEXexcGood3" xfId="109"/>
    <cellStyle name="SAPBEXfilterDrill" xfId="110"/>
    <cellStyle name="SAPBEXfilterItem" xfId="111"/>
    <cellStyle name="SAPBEXfilterText" xfId="112"/>
    <cellStyle name="SAPBEXformats" xfId="113"/>
    <cellStyle name="SAPBEXheaderItem" xfId="114"/>
    <cellStyle name="SAPBEXheaderText" xfId="115"/>
    <cellStyle name="SAPBEXHLevel0" xfId="116"/>
    <cellStyle name="SAPBEXHLevel0X" xfId="117"/>
    <cellStyle name="SAPBEXHLevel1" xfId="118"/>
    <cellStyle name="SAPBEXHLevel1X" xfId="119"/>
    <cellStyle name="SAPBEXHLevel2" xfId="120"/>
    <cellStyle name="SAPBEXHLevel2X" xfId="121"/>
    <cellStyle name="SAPBEXHLevel3" xfId="122"/>
    <cellStyle name="SAPBEXHLevel3X" xfId="123"/>
    <cellStyle name="SAPBEXinputData" xfId="124"/>
    <cellStyle name="SAPBEXItemHeader" xfId="125"/>
    <cellStyle name="SAPBEXresData" xfId="126"/>
    <cellStyle name="SAPBEXresDataEmph" xfId="127"/>
    <cellStyle name="SAPBEXresItem" xfId="128"/>
    <cellStyle name="SAPBEXresItemX" xfId="129"/>
    <cellStyle name="SAPBEXstdData" xfId="130"/>
    <cellStyle name="SAPBEXstdDataEmph" xfId="131"/>
    <cellStyle name="SAPBEXstdItem" xfId="132"/>
    <cellStyle name="SAPBEXstdItemX" xfId="133"/>
    <cellStyle name="SAPBEXtitle" xfId="134"/>
    <cellStyle name="SAPBEXunassignedItem" xfId="135"/>
    <cellStyle name="SAPBEXundefined" xfId="136"/>
    <cellStyle name="Sheet Title" xfId="137"/>
    <cellStyle name="Title" xfId="138"/>
    <cellStyle name="Total" xfId="139"/>
    <cellStyle name="Warning Text" xfId="140"/>
    <cellStyle name="Акцент1" xfId="141"/>
    <cellStyle name="Акцент2" xfId="142"/>
    <cellStyle name="Акцент3" xfId="143"/>
    <cellStyle name="Акцент4" xfId="144"/>
    <cellStyle name="Акцент5" xfId="145"/>
    <cellStyle name="Акцент6" xfId="146"/>
    <cellStyle name="Ввод " xfId="147"/>
    <cellStyle name="Вывод" xfId="148"/>
    <cellStyle name="Вычисление" xfId="149"/>
    <cellStyle name="Currency" xfId="150"/>
    <cellStyle name="Currency [0]" xfId="151"/>
    <cellStyle name="Заголовок 1" xfId="152"/>
    <cellStyle name="Заголовок 2" xfId="153"/>
    <cellStyle name="Заголовок 3" xfId="154"/>
    <cellStyle name="Заголовок 4" xfId="155"/>
    <cellStyle name="Итог" xfId="156"/>
    <cellStyle name="Контрольная ячейка" xfId="157"/>
    <cellStyle name="Название" xfId="158"/>
    <cellStyle name="Нейтральный" xfId="159"/>
    <cellStyle name="Обычный 14 3" xfId="160"/>
    <cellStyle name="Обычный 2 2" xfId="161"/>
    <cellStyle name="Обычный 20" xfId="162"/>
    <cellStyle name="Плохой" xfId="163"/>
    <cellStyle name="Пояснение" xfId="164"/>
    <cellStyle name="Примечание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5E3F2"/>
      <rgbColor rgb="000000FF"/>
      <rgbColor rgb="00FFFF00"/>
      <rgbColor rgb="00FF00FF"/>
      <rgbColor rgb="00ABEDA5"/>
      <rgbColor rgb="00800000"/>
      <rgbColor rgb="00008000"/>
      <rgbColor rgb="00000080"/>
      <rgbColor rgb="00FF988C"/>
      <rgbColor rgb="00800080"/>
      <rgbColor rgb="00CFD7E0"/>
      <rgbColor rgb="00C6C4C4"/>
      <rgbColor rgb="00848484"/>
      <rgbColor rgb="009190D6"/>
      <rgbColor rgb="00993366"/>
      <rgbColor rgb="00FFFFCC"/>
      <rgbColor rgb="00EAF1F6"/>
      <rgbColor rgb="00660066"/>
      <rgbColor rgb="00FF8073"/>
      <rgbColor rgb="000066CC"/>
      <rgbColor rgb="00C3D6EB"/>
      <rgbColor rgb="00000080"/>
      <rgbColor rgb="00FF00FF"/>
      <rgbColor rgb="00FECC8E"/>
      <rgbColor rgb="00C6F9C1"/>
      <rgbColor rgb="00800080"/>
      <rgbColor rgb="00800000"/>
      <rgbColor rgb="00CDDEE9"/>
      <rgbColor rgb="000000FF"/>
      <rgbColor rgb="00B6D9E6"/>
      <rgbColor rgb="00EFF6FB"/>
      <rgbColor rgb="00CCFFCC"/>
      <rgbColor rgb="00FFFDC1"/>
      <rgbColor rgb="00B7CFE8"/>
      <rgbColor rgb="00FFA096"/>
      <rgbColor rgb="00B3C4D3"/>
      <rgbColor rgb="00FFCC99"/>
      <rgbColor rgb="00BFC9D5"/>
      <rgbColor rgb="0099FFFF"/>
      <rgbColor rgb="0094D88F"/>
      <rgbColor rgb="00FBA643"/>
      <rgbColor rgb="00FF9D25"/>
      <rgbColor rgb="00F58700"/>
      <rgbColor rgb="004D6776"/>
      <rgbColor rgb="008DB0DB"/>
      <rgbColor rgb="00003366"/>
      <rgbColor rgb="00AFE2AB"/>
      <rgbColor rgb="00003300"/>
      <rgbColor rgb="00333300"/>
      <rgbColor rgb="00FDBB71"/>
      <rgbColor rgb="00FF6758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4"/>
  <sheetViews>
    <sheetView tabSelected="1" zoomScalePageLayoutView="0" workbookViewId="0" topLeftCell="A1">
      <pane xSplit="4" ySplit="8" topLeftCell="E509" activePane="bottomRight" state="frozen"/>
      <selection pane="topLeft" activeCell="A1" sqref="A1"/>
      <selection pane="topRight" activeCell="E1" sqref="E1"/>
      <selection pane="bottomLeft" activeCell="A510" sqref="A510"/>
      <selection pane="bottomRight" activeCell="C4" sqref="C4"/>
    </sheetView>
  </sheetViews>
  <sheetFormatPr defaultColWidth="9.140625" defaultRowHeight="12.75"/>
  <cols>
    <col min="1" max="1" width="13.140625" style="1" customWidth="1"/>
    <col min="2" max="2" width="8.7109375" style="1" customWidth="1"/>
    <col min="3" max="3" width="59.7109375" style="2" customWidth="1"/>
    <col min="4" max="4" width="0" style="3" hidden="1" customWidth="1"/>
    <col min="5" max="6" width="0" style="4" hidden="1" customWidth="1"/>
    <col min="7" max="7" width="13.57421875" style="4" customWidth="1"/>
    <col min="8" max="8" width="14.7109375" style="5" customWidth="1"/>
    <col min="9" max="16384" width="9.140625" style="5" customWidth="1"/>
  </cols>
  <sheetData>
    <row r="1" ht="12.75">
      <c r="C1" s="6" t="s">
        <v>0</v>
      </c>
    </row>
    <row r="2" ht="12.75">
      <c r="C2" s="6" t="s">
        <v>1</v>
      </c>
    </row>
    <row r="3" ht="12.75">
      <c r="C3" s="6" t="s">
        <v>2</v>
      </c>
    </row>
    <row r="4" ht="12.75">
      <c r="C4" s="6" t="s">
        <v>578</v>
      </c>
    </row>
    <row r="5" ht="8.25" customHeight="1"/>
    <row r="6" spans="1:7" ht="49.5" customHeight="1">
      <c r="A6" s="68" t="s">
        <v>3</v>
      </c>
      <c r="B6" s="68"/>
      <c r="C6" s="68"/>
      <c r="D6" s="68"/>
      <c r="E6" s="68"/>
      <c r="F6" s="7"/>
      <c r="G6" s="7"/>
    </row>
    <row r="7" spans="1:7" ht="27" customHeight="1">
      <c r="A7" s="8"/>
      <c r="B7" s="9"/>
      <c r="C7" s="8"/>
      <c r="D7" s="8"/>
      <c r="E7" s="8"/>
      <c r="F7" s="8"/>
      <c r="G7" s="8"/>
    </row>
    <row r="8" spans="1:8" ht="28.5" customHeight="1">
      <c r="A8" s="10" t="s">
        <v>4</v>
      </c>
      <c r="B8" s="11" t="s">
        <v>5</v>
      </c>
      <c r="C8" s="10" t="s">
        <v>6</v>
      </c>
      <c r="D8" s="10">
        <v>4</v>
      </c>
      <c r="E8" s="12" t="s">
        <v>7</v>
      </c>
      <c r="F8" s="12" t="s">
        <v>8</v>
      </c>
      <c r="G8" s="12" t="s">
        <v>7</v>
      </c>
      <c r="H8" s="12" t="s">
        <v>9</v>
      </c>
    </row>
    <row r="9" spans="1:8" ht="12" customHeight="1">
      <c r="A9" s="10">
        <v>1</v>
      </c>
      <c r="B9" s="11">
        <v>2</v>
      </c>
      <c r="C9" s="10">
        <v>3</v>
      </c>
      <c r="D9" s="10">
        <v>4</v>
      </c>
      <c r="E9" s="12" t="s">
        <v>10</v>
      </c>
      <c r="F9" s="12" t="s">
        <v>11</v>
      </c>
      <c r="G9" s="12" t="s">
        <v>12</v>
      </c>
      <c r="H9" s="12" t="s">
        <v>13</v>
      </c>
    </row>
    <row r="10" spans="1:8" ht="25.5">
      <c r="A10" s="13" t="s">
        <v>14</v>
      </c>
      <c r="B10" s="13"/>
      <c r="C10" s="14" t="s">
        <v>15</v>
      </c>
      <c r="D10" s="15">
        <v>672013.6</v>
      </c>
      <c r="E10" s="16">
        <f>E11+E35+E97+E133</f>
        <v>306895940.01</v>
      </c>
      <c r="F10" s="16"/>
      <c r="G10" s="16">
        <f>G11+G35+G97+G133</f>
        <v>306895940.01</v>
      </c>
      <c r="H10" s="16">
        <f>H11+H35+H97+H133</f>
        <v>307495640</v>
      </c>
    </row>
    <row r="11" spans="1:8" ht="12.75">
      <c r="A11" s="13" t="s">
        <v>16</v>
      </c>
      <c r="B11" s="13"/>
      <c r="C11" s="14" t="s">
        <v>17</v>
      </c>
      <c r="D11" s="15">
        <v>220158.5</v>
      </c>
      <c r="E11" s="16">
        <f>E12+E15+E19+E29+E32</f>
        <v>77063000</v>
      </c>
      <c r="F11" s="16"/>
      <c r="G11" s="16">
        <f>G12+G15+G19+G29+G32</f>
        <v>77063000</v>
      </c>
      <c r="H11" s="16">
        <f>H12+H15+H19+H29+H32</f>
        <v>77206900</v>
      </c>
    </row>
    <row r="12" spans="1:8" ht="78.75" customHeight="1">
      <c r="A12" s="17" t="s">
        <v>18</v>
      </c>
      <c r="B12" s="18"/>
      <c r="C12" s="19" t="s">
        <v>19</v>
      </c>
      <c r="D12" s="20">
        <v>1295.7</v>
      </c>
      <c r="E12" s="21">
        <f>E13</f>
        <v>75235400</v>
      </c>
      <c r="F12" s="21"/>
      <c r="G12" s="21">
        <f>G13</f>
        <v>75235400</v>
      </c>
      <c r="H12" s="21">
        <f>H13</f>
        <v>75235400</v>
      </c>
    </row>
    <row r="13" spans="1:8" ht="51">
      <c r="A13" s="17" t="s">
        <v>20</v>
      </c>
      <c r="B13" s="18"/>
      <c r="C13" s="19" t="s">
        <v>21</v>
      </c>
      <c r="D13" s="20"/>
      <c r="E13" s="21">
        <f>E14</f>
        <v>75235400</v>
      </c>
      <c r="F13" s="21"/>
      <c r="G13" s="21">
        <f>G14</f>
        <v>75235400</v>
      </c>
      <c r="H13" s="21">
        <f>H14</f>
        <v>75235400</v>
      </c>
    </row>
    <row r="14" spans="1:8" ht="24.75" customHeight="1">
      <c r="A14" s="17"/>
      <c r="B14" s="18">
        <v>600</v>
      </c>
      <c r="C14" s="19" t="s">
        <v>22</v>
      </c>
      <c r="D14" s="20">
        <v>1295.7</v>
      </c>
      <c r="E14" s="21">
        <v>75235400</v>
      </c>
      <c r="F14" s="21"/>
      <c r="G14" s="21">
        <v>75235400</v>
      </c>
      <c r="H14" s="21">
        <v>75235400</v>
      </c>
    </row>
    <row r="15" spans="1:8" ht="51">
      <c r="A15" s="17" t="s">
        <v>23</v>
      </c>
      <c r="B15" s="18"/>
      <c r="C15" s="22" t="s">
        <v>24</v>
      </c>
      <c r="D15" s="20">
        <v>11252.2</v>
      </c>
      <c r="E15" s="21">
        <f>E16</f>
        <v>1379800</v>
      </c>
      <c r="F15" s="21"/>
      <c r="G15" s="21">
        <f>G16</f>
        <v>1379800</v>
      </c>
      <c r="H15" s="21">
        <f>H16</f>
        <v>1511700</v>
      </c>
    </row>
    <row r="16" spans="1:8" ht="41.25" customHeight="1">
      <c r="A16" s="17" t="s">
        <v>25</v>
      </c>
      <c r="B16" s="18"/>
      <c r="C16" s="22" t="s">
        <v>26</v>
      </c>
      <c r="D16" s="20"/>
      <c r="E16" s="21">
        <f>E17+E18</f>
        <v>1379800</v>
      </c>
      <c r="F16" s="21"/>
      <c r="G16" s="21">
        <f>G17+G18</f>
        <v>1379800</v>
      </c>
      <c r="H16" s="21">
        <f>H17+H18</f>
        <v>1511700</v>
      </c>
    </row>
    <row r="17" spans="1:8" ht="41.25" customHeight="1">
      <c r="A17" s="17"/>
      <c r="B17" s="17">
        <v>100</v>
      </c>
      <c r="C17" s="19" t="s">
        <v>27</v>
      </c>
      <c r="D17" s="20"/>
      <c r="E17" s="21">
        <v>40000</v>
      </c>
      <c r="F17" s="21"/>
      <c r="G17" s="21">
        <v>40000</v>
      </c>
      <c r="H17" s="21">
        <v>44000</v>
      </c>
    </row>
    <row r="18" spans="1:8" ht="20.25" customHeight="1">
      <c r="A18" s="17"/>
      <c r="B18" s="23">
        <v>300</v>
      </c>
      <c r="C18" s="19" t="s">
        <v>28</v>
      </c>
      <c r="D18" s="20">
        <v>10880.7</v>
      </c>
      <c r="E18" s="21">
        <v>1339800</v>
      </c>
      <c r="F18" s="21"/>
      <c r="G18" s="21">
        <v>1339800</v>
      </c>
      <c r="H18" s="21">
        <v>1467700</v>
      </c>
    </row>
    <row r="19" spans="1:8" ht="29.25" customHeight="1">
      <c r="A19" s="17" t="s">
        <v>29</v>
      </c>
      <c r="B19" s="18"/>
      <c r="C19" s="19" t="s">
        <v>30</v>
      </c>
      <c r="D19" s="20"/>
      <c r="E19" s="21">
        <f>E20</f>
        <v>367800</v>
      </c>
      <c r="F19" s="21"/>
      <c r="G19" s="21">
        <f>G20</f>
        <v>367800</v>
      </c>
      <c r="H19" s="21">
        <f>H20</f>
        <v>367800</v>
      </c>
    </row>
    <row r="20" spans="1:8" ht="29.25" customHeight="1">
      <c r="A20" s="17" t="s">
        <v>31</v>
      </c>
      <c r="B20" s="18"/>
      <c r="C20" s="19" t="s">
        <v>32</v>
      </c>
      <c r="D20" s="20"/>
      <c r="E20" s="21">
        <f>E21+E22</f>
        <v>367800</v>
      </c>
      <c r="F20" s="21"/>
      <c r="G20" s="21">
        <f>G21+G22</f>
        <v>367800</v>
      </c>
      <c r="H20" s="21">
        <f>H21+H22</f>
        <v>367800</v>
      </c>
    </row>
    <row r="21" spans="1:8" ht="45" customHeight="1">
      <c r="A21" s="17"/>
      <c r="B21" s="18">
        <v>100</v>
      </c>
      <c r="C21" s="19" t="s">
        <v>27</v>
      </c>
      <c r="D21" s="20"/>
      <c r="E21" s="21">
        <v>5400</v>
      </c>
      <c r="F21" s="21"/>
      <c r="G21" s="21">
        <v>5400</v>
      </c>
      <c r="H21" s="21">
        <v>5400</v>
      </c>
    </row>
    <row r="22" spans="1:8" ht="25.5" customHeight="1">
      <c r="A22" s="17"/>
      <c r="B22" s="18">
        <v>600</v>
      </c>
      <c r="C22" s="19" t="s">
        <v>22</v>
      </c>
      <c r="D22" s="20"/>
      <c r="E22" s="21">
        <v>362400</v>
      </c>
      <c r="F22" s="21"/>
      <c r="G22" s="21">
        <v>362400</v>
      </c>
      <c r="H22" s="21">
        <v>362400</v>
      </c>
    </row>
    <row r="23" spans="1:8" ht="42" customHeight="1" hidden="1">
      <c r="A23" s="17" t="s">
        <v>33</v>
      </c>
      <c r="B23" s="23"/>
      <c r="C23" s="19" t="s">
        <v>34</v>
      </c>
      <c r="D23" s="20"/>
      <c r="E23" s="21"/>
      <c r="F23" s="21"/>
      <c r="G23" s="21"/>
      <c r="H23" s="21"/>
    </row>
    <row r="24" spans="1:8" ht="39" customHeight="1" hidden="1">
      <c r="A24" s="17" t="s">
        <v>35</v>
      </c>
      <c r="B24" s="23"/>
      <c r="C24" s="19" t="s">
        <v>36</v>
      </c>
      <c r="D24" s="20"/>
      <c r="E24" s="21"/>
      <c r="F24" s="21"/>
      <c r="G24" s="21"/>
      <c r="H24" s="21"/>
    </row>
    <row r="25" spans="1:8" ht="28.5" customHeight="1" hidden="1">
      <c r="A25" s="17"/>
      <c r="B25" s="18">
        <v>600</v>
      </c>
      <c r="C25" s="19" t="s">
        <v>22</v>
      </c>
      <c r="D25" s="20"/>
      <c r="E25" s="21"/>
      <c r="F25" s="21"/>
      <c r="G25" s="21"/>
      <c r="H25" s="21"/>
    </row>
    <row r="26" spans="1:8" ht="27.75" customHeight="1" hidden="1">
      <c r="A26" s="17" t="s">
        <v>37</v>
      </c>
      <c r="B26" s="18"/>
      <c r="C26" s="19" t="s">
        <v>38</v>
      </c>
      <c r="D26" s="20"/>
      <c r="E26" s="21"/>
      <c r="F26" s="21"/>
      <c r="G26" s="21"/>
      <c r="H26" s="21"/>
    </row>
    <row r="27" spans="1:8" ht="27.75" customHeight="1" hidden="1">
      <c r="A27" s="17" t="s">
        <v>39</v>
      </c>
      <c r="B27" s="18"/>
      <c r="C27" s="19" t="s">
        <v>40</v>
      </c>
      <c r="D27" s="20"/>
      <c r="E27" s="21"/>
      <c r="F27" s="21"/>
      <c r="G27" s="21"/>
      <c r="H27" s="21"/>
    </row>
    <row r="28" spans="1:8" ht="27.75" customHeight="1" hidden="1">
      <c r="A28" s="17"/>
      <c r="B28" s="18">
        <v>600</v>
      </c>
      <c r="C28" s="19" t="s">
        <v>22</v>
      </c>
      <c r="D28" s="20"/>
      <c r="E28" s="21"/>
      <c r="F28" s="21"/>
      <c r="G28" s="21"/>
      <c r="H28" s="21"/>
    </row>
    <row r="29" spans="1:8" ht="19.5" customHeight="1">
      <c r="A29" s="17" t="s">
        <v>41</v>
      </c>
      <c r="B29" s="18"/>
      <c r="C29" s="19" t="s">
        <v>42</v>
      </c>
      <c r="D29" s="20"/>
      <c r="E29" s="21">
        <f>E30</f>
        <v>20000</v>
      </c>
      <c r="F29" s="21"/>
      <c r="G29" s="21">
        <f>G30</f>
        <v>20000</v>
      </c>
      <c r="H29" s="21">
        <f>H30</f>
        <v>22000</v>
      </c>
    </row>
    <row r="30" spans="1:8" ht="15.75" customHeight="1">
      <c r="A30" s="17" t="s">
        <v>43</v>
      </c>
      <c r="B30" s="18"/>
      <c r="C30" s="19" t="s">
        <v>44</v>
      </c>
      <c r="D30" s="20"/>
      <c r="E30" s="21">
        <f>E31</f>
        <v>20000</v>
      </c>
      <c r="F30" s="21"/>
      <c r="G30" s="21">
        <f>G31</f>
        <v>20000</v>
      </c>
      <c r="H30" s="21">
        <f>H31</f>
        <v>22000</v>
      </c>
    </row>
    <row r="31" spans="1:8" ht="32.25" customHeight="1">
      <c r="A31" s="17"/>
      <c r="B31" s="24" t="s">
        <v>45</v>
      </c>
      <c r="C31" s="25" t="s">
        <v>46</v>
      </c>
      <c r="D31" s="20"/>
      <c r="E31" s="21">
        <v>20000</v>
      </c>
      <c r="F31" s="21"/>
      <c r="G31" s="21">
        <v>20000</v>
      </c>
      <c r="H31" s="21">
        <v>22000</v>
      </c>
    </row>
    <row r="32" spans="1:8" ht="27.75" customHeight="1">
      <c r="A32" s="17" t="s">
        <v>33</v>
      </c>
      <c r="B32" s="18"/>
      <c r="C32" s="19" t="s">
        <v>47</v>
      </c>
      <c r="D32" s="20"/>
      <c r="E32" s="21">
        <f>E33</f>
        <v>60000</v>
      </c>
      <c r="F32" s="21"/>
      <c r="G32" s="21">
        <f>G33</f>
        <v>60000</v>
      </c>
      <c r="H32" s="21">
        <f>H33</f>
        <v>70000</v>
      </c>
    </row>
    <row r="33" spans="1:8" ht="27.75" customHeight="1">
      <c r="A33" s="17" t="s">
        <v>48</v>
      </c>
      <c r="B33" s="18"/>
      <c r="C33" s="19" t="s">
        <v>49</v>
      </c>
      <c r="D33" s="20"/>
      <c r="E33" s="21">
        <f>E34</f>
        <v>60000</v>
      </c>
      <c r="F33" s="21"/>
      <c r="G33" s="21">
        <f>G34</f>
        <v>60000</v>
      </c>
      <c r="H33" s="21">
        <f>H34</f>
        <v>70000</v>
      </c>
    </row>
    <row r="34" spans="1:8" ht="36" customHeight="1">
      <c r="A34" s="17"/>
      <c r="B34" s="24" t="s">
        <v>45</v>
      </c>
      <c r="C34" s="25" t="s">
        <v>46</v>
      </c>
      <c r="D34" s="20"/>
      <c r="E34" s="21">
        <v>60000</v>
      </c>
      <c r="F34" s="21"/>
      <c r="G34" s="21">
        <v>60000</v>
      </c>
      <c r="H34" s="21">
        <v>70000</v>
      </c>
    </row>
    <row r="35" spans="1:8" ht="12.75">
      <c r="A35" s="13" t="s">
        <v>50</v>
      </c>
      <c r="B35" s="18"/>
      <c r="C35" s="14" t="s">
        <v>51</v>
      </c>
      <c r="D35" s="15">
        <v>349228.8</v>
      </c>
      <c r="E35" s="16">
        <f>E36+E39+E42+E45+E49+E55+E62+E74+E77+E80+E85+E88+E91+E94</f>
        <v>216161775.01</v>
      </c>
      <c r="F35" s="16"/>
      <c r="G35" s="16">
        <f>G36+G39+G42+G45+G49+G55+G62+G74+G77+G80+G85+G88+G91+G94</f>
        <v>216161775.01</v>
      </c>
      <c r="H35" s="16">
        <f>H36+H39+H42+H45+H49+H55+H62+H74+H77+H80+H85+H88+H91+H94</f>
        <v>216617575</v>
      </c>
    </row>
    <row r="36" spans="1:8" ht="25.5">
      <c r="A36" s="17" t="s">
        <v>52</v>
      </c>
      <c r="B36" s="18"/>
      <c r="C36" s="22" t="s">
        <v>53</v>
      </c>
      <c r="D36" s="20">
        <v>349228.8</v>
      </c>
      <c r="E36" s="21">
        <f>E37</f>
        <v>40500000</v>
      </c>
      <c r="F36" s="21"/>
      <c r="G36" s="21">
        <f>G37</f>
        <v>40500000</v>
      </c>
      <c r="H36" s="21">
        <f>H37</f>
        <v>45701500</v>
      </c>
    </row>
    <row r="37" spans="1:8" ht="12.75">
      <c r="A37" s="17" t="s">
        <v>54</v>
      </c>
      <c r="B37" s="18"/>
      <c r="C37" s="22" t="s">
        <v>55</v>
      </c>
      <c r="D37" s="20">
        <v>51213.3</v>
      </c>
      <c r="E37" s="21">
        <f>E38</f>
        <v>40500000</v>
      </c>
      <c r="F37" s="21"/>
      <c r="G37" s="21">
        <f>G38</f>
        <v>40500000</v>
      </c>
      <c r="H37" s="21">
        <f>H38</f>
        <v>45701500</v>
      </c>
    </row>
    <row r="38" spans="1:8" ht="25.5">
      <c r="A38" s="17"/>
      <c r="B38" s="18">
        <v>600</v>
      </c>
      <c r="C38" s="19" t="s">
        <v>22</v>
      </c>
      <c r="D38" s="20">
        <v>51213.3</v>
      </c>
      <c r="E38" s="21">
        <v>40500000</v>
      </c>
      <c r="F38" s="21"/>
      <c r="G38" s="21">
        <v>40500000</v>
      </c>
      <c r="H38" s="21">
        <v>45701500</v>
      </c>
    </row>
    <row r="39" spans="1:8" ht="92.25" customHeight="1">
      <c r="A39" s="17" t="s">
        <v>56</v>
      </c>
      <c r="B39" s="18"/>
      <c r="C39" s="22" t="s">
        <v>57</v>
      </c>
      <c r="D39" s="20">
        <v>2569.5</v>
      </c>
      <c r="E39" s="21">
        <f>E40</f>
        <v>141686800</v>
      </c>
      <c r="F39" s="21"/>
      <c r="G39" s="21">
        <f>G40</f>
        <v>141686800</v>
      </c>
      <c r="H39" s="21">
        <f>H40</f>
        <v>138536100</v>
      </c>
    </row>
    <row r="40" spans="1:8" ht="54" customHeight="1">
      <c r="A40" s="17" t="s">
        <v>58</v>
      </c>
      <c r="B40" s="18"/>
      <c r="C40" s="19" t="s">
        <v>59</v>
      </c>
      <c r="D40" s="20"/>
      <c r="E40" s="21">
        <f>E41</f>
        <v>141686800</v>
      </c>
      <c r="F40" s="21"/>
      <c r="G40" s="21">
        <f>G41</f>
        <v>141686800</v>
      </c>
      <c r="H40" s="21">
        <f>H41</f>
        <v>138536100</v>
      </c>
    </row>
    <row r="41" spans="1:8" ht="24.75" customHeight="1">
      <c r="A41" s="17"/>
      <c r="B41" s="18">
        <v>600</v>
      </c>
      <c r="C41" s="19" t="s">
        <v>22</v>
      </c>
      <c r="D41" s="20">
        <v>2569.5</v>
      </c>
      <c r="E41" s="26">
        <v>141686800</v>
      </c>
      <c r="F41" s="26"/>
      <c r="G41" s="26">
        <v>141686800</v>
      </c>
      <c r="H41" s="26">
        <v>138536100</v>
      </c>
    </row>
    <row r="42" spans="1:8" ht="39.75" customHeight="1">
      <c r="A42" s="17" t="s">
        <v>60</v>
      </c>
      <c r="B42" s="18"/>
      <c r="C42" s="19" t="s">
        <v>61</v>
      </c>
      <c r="D42" s="20"/>
      <c r="E42" s="21">
        <f>E43</f>
        <v>4662900</v>
      </c>
      <c r="F42" s="21"/>
      <c r="G42" s="21">
        <f>G43</f>
        <v>4662900</v>
      </c>
      <c r="H42" s="21">
        <f>H43</f>
        <v>4662900</v>
      </c>
    </row>
    <row r="43" spans="1:8" ht="24.75" customHeight="1">
      <c r="A43" s="17" t="s">
        <v>62</v>
      </c>
      <c r="B43" s="18"/>
      <c r="C43" s="22" t="s">
        <v>63</v>
      </c>
      <c r="D43" s="20"/>
      <c r="E43" s="21">
        <f>E44</f>
        <v>4662900</v>
      </c>
      <c r="F43" s="21"/>
      <c r="G43" s="21">
        <f>G44</f>
        <v>4662900</v>
      </c>
      <c r="H43" s="21">
        <f>H44</f>
        <v>4662900</v>
      </c>
    </row>
    <row r="44" spans="1:8" ht="24.75" customHeight="1">
      <c r="A44" s="17"/>
      <c r="B44" s="18">
        <v>600</v>
      </c>
      <c r="C44" s="19" t="s">
        <v>22</v>
      </c>
      <c r="D44" s="20"/>
      <c r="E44" s="21">
        <v>4662900</v>
      </c>
      <c r="F44" s="21"/>
      <c r="G44" s="21">
        <v>4662900</v>
      </c>
      <c r="H44" s="21">
        <v>4662900</v>
      </c>
    </row>
    <row r="45" spans="1:8" ht="31.5" customHeight="1">
      <c r="A45" s="17" t="s">
        <v>64</v>
      </c>
      <c r="B45" s="18"/>
      <c r="C45" s="22" t="s">
        <v>65</v>
      </c>
      <c r="D45" s="20">
        <v>9597.9</v>
      </c>
      <c r="E45" s="21">
        <f>E46</f>
        <v>8141800</v>
      </c>
      <c r="F45" s="21"/>
      <c r="G45" s="21">
        <f>G46</f>
        <v>8141800</v>
      </c>
      <c r="H45" s="21">
        <f>H46</f>
        <v>8141800</v>
      </c>
    </row>
    <row r="46" spans="1:8" ht="31.5" customHeight="1">
      <c r="A46" s="17" t="s">
        <v>66</v>
      </c>
      <c r="B46" s="18"/>
      <c r="C46" s="22" t="s">
        <v>67</v>
      </c>
      <c r="D46" s="20"/>
      <c r="E46" s="21">
        <f>E47+E48</f>
        <v>8141800</v>
      </c>
      <c r="F46" s="21"/>
      <c r="G46" s="21">
        <f>G47+G48</f>
        <v>8141800</v>
      </c>
      <c r="H46" s="21">
        <f>H47+H48</f>
        <v>8141800</v>
      </c>
    </row>
    <row r="47" spans="1:8" ht="20.25" customHeight="1">
      <c r="A47" s="17"/>
      <c r="B47" s="18">
        <v>300</v>
      </c>
      <c r="C47" s="19" t="s">
        <v>68</v>
      </c>
      <c r="D47" s="20"/>
      <c r="E47" s="21">
        <v>1118800</v>
      </c>
      <c r="F47" s="21"/>
      <c r="G47" s="21">
        <v>1118800</v>
      </c>
      <c r="H47" s="21">
        <v>1118800</v>
      </c>
    </row>
    <row r="48" spans="1:8" ht="33" customHeight="1">
      <c r="A48" s="17"/>
      <c r="B48" s="18">
        <v>600</v>
      </c>
      <c r="C48" s="19" t="s">
        <v>22</v>
      </c>
      <c r="D48" s="20">
        <v>9597.9</v>
      </c>
      <c r="E48" s="26">
        <v>7023000</v>
      </c>
      <c r="F48" s="26"/>
      <c r="G48" s="26">
        <v>7023000</v>
      </c>
      <c r="H48" s="26">
        <v>7023000</v>
      </c>
    </row>
    <row r="49" spans="1:8" ht="33" customHeight="1">
      <c r="A49" s="17" t="s">
        <v>69</v>
      </c>
      <c r="B49" s="18"/>
      <c r="C49" s="19" t="s">
        <v>70</v>
      </c>
      <c r="D49" s="20"/>
      <c r="E49" s="21">
        <f>E50</f>
        <v>3476700</v>
      </c>
      <c r="F49" s="21"/>
      <c r="G49" s="21">
        <f>G50</f>
        <v>3476700</v>
      </c>
      <c r="H49" s="21">
        <f>H50</f>
        <v>3476700</v>
      </c>
    </row>
    <row r="50" spans="1:8" ht="33" customHeight="1">
      <c r="A50" s="17" t="s">
        <v>71</v>
      </c>
      <c r="B50" s="18"/>
      <c r="C50" s="19" t="s">
        <v>32</v>
      </c>
      <c r="D50" s="20"/>
      <c r="E50" s="21">
        <f>E51+E52+E53+E54</f>
        <v>3476700</v>
      </c>
      <c r="F50" s="21"/>
      <c r="G50" s="21">
        <f>G51+G52+G53+G54</f>
        <v>3476700</v>
      </c>
      <c r="H50" s="21">
        <f>H51+H52+H53+H54</f>
        <v>3476700</v>
      </c>
    </row>
    <row r="51" spans="1:8" ht="45.75" customHeight="1">
      <c r="A51" s="17"/>
      <c r="B51" s="18">
        <v>100</v>
      </c>
      <c r="C51" s="19" t="s">
        <v>27</v>
      </c>
      <c r="D51" s="20"/>
      <c r="E51" s="21">
        <v>47600</v>
      </c>
      <c r="F51" s="21"/>
      <c r="G51" s="21">
        <v>47600</v>
      </c>
      <c r="H51" s="21">
        <v>47600</v>
      </c>
    </row>
    <row r="52" spans="1:8" ht="25.5">
      <c r="A52" s="17"/>
      <c r="B52" s="24" t="s">
        <v>45</v>
      </c>
      <c r="C52" s="25" t="s">
        <v>46</v>
      </c>
      <c r="D52" s="20">
        <v>11923.1</v>
      </c>
      <c r="E52" s="21">
        <v>3800</v>
      </c>
      <c r="F52" s="21"/>
      <c r="G52" s="21">
        <v>3800</v>
      </c>
      <c r="H52" s="21">
        <v>3800</v>
      </c>
    </row>
    <row r="53" spans="1:8" ht="12.75">
      <c r="A53" s="17"/>
      <c r="B53" s="18">
        <v>300</v>
      </c>
      <c r="C53" s="19" t="s">
        <v>68</v>
      </c>
      <c r="D53" s="20"/>
      <c r="E53" s="21">
        <v>250000</v>
      </c>
      <c r="F53" s="21"/>
      <c r="G53" s="21">
        <v>250000</v>
      </c>
      <c r="H53" s="21">
        <v>250000</v>
      </c>
    </row>
    <row r="54" spans="1:8" ht="25.5">
      <c r="A54" s="17"/>
      <c r="B54" s="18">
        <v>600</v>
      </c>
      <c r="C54" s="19" t="s">
        <v>22</v>
      </c>
      <c r="D54" s="20"/>
      <c r="E54" s="21">
        <v>3175300</v>
      </c>
      <c r="F54" s="21"/>
      <c r="G54" s="21">
        <v>3175300</v>
      </c>
      <c r="H54" s="21">
        <v>3175300</v>
      </c>
    </row>
    <row r="55" spans="1:8" ht="66.75" customHeight="1">
      <c r="A55" s="17" t="s">
        <v>72</v>
      </c>
      <c r="B55" s="18"/>
      <c r="C55" s="22" t="s">
        <v>73</v>
      </c>
      <c r="D55" s="20"/>
      <c r="E55" s="21">
        <f>E59</f>
        <v>6276100</v>
      </c>
      <c r="F55" s="21"/>
      <c r="G55" s="21">
        <f>G59</f>
        <v>6276100</v>
      </c>
      <c r="H55" s="21">
        <f>H59</f>
        <v>6276100</v>
      </c>
    </row>
    <row r="56" spans="1:8" ht="67.5" customHeight="1" hidden="1">
      <c r="A56" s="17" t="s">
        <v>74</v>
      </c>
      <c r="B56" s="18"/>
      <c r="C56" s="22" t="s">
        <v>75</v>
      </c>
      <c r="D56" s="20"/>
      <c r="E56" s="21">
        <f>E57+E58</f>
        <v>5963500</v>
      </c>
      <c r="F56" s="21"/>
      <c r="G56" s="21">
        <f>G57+G58</f>
        <v>5963500</v>
      </c>
      <c r="H56" s="21">
        <f>H57+H58</f>
        <v>5963500</v>
      </c>
    </row>
    <row r="57" spans="1:8" ht="12.75" hidden="1">
      <c r="A57" s="17"/>
      <c r="B57" s="18">
        <v>300</v>
      </c>
      <c r="C57" s="19" t="s">
        <v>28</v>
      </c>
      <c r="D57" s="20"/>
      <c r="E57" s="21">
        <v>2179600</v>
      </c>
      <c r="F57" s="21"/>
      <c r="G57" s="21">
        <v>2179600</v>
      </c>
      <c r="H57" s="21">
        <v>2179600</v>
      </c>
    </row>
    <row r="58" spans="1:8" ht="25.5" hidden="1">
      <c r="A58" s="17"/>
      <c r="B58" s="23">
        <v>600</v>
      </c>
      <c r="C58" s="19" t="s">
        <v>22</v>
      </c>
      <c r="D58" s="20"/>
      <c r="E58" s="21">
        <v>3783900</v>
      </c>
      <c r="F58" s="21"/>
      <c r="G58" s="21">
        <v>3783900</v>
      </c>
      <c r="H58" s="21">
        <v>3783900</v>
      </c>
    </row>
    <row r="59" spans="1:8" ht="63.75">
      <c r="A59" s="17" t="s">
        <v>76</v>
      </c>
      <c r="B59" s="18"/>
      <c r="C59" s="22" t="s">
        <v>75</v>
      </c>
      <c r="D59" s="20"/>
      <c r="E59" s="21">
        <f>E60+E61</f>
        <v>6276100</v>
      </c>
      <c r="F59" s="21"/>
      <c r="G59" s="21">
        <f>G60+G61</f>
        <v>6276100</v>
      </c>
      <c r="H59" s="21">
        <f>H60+H61</f>
        <v>6276100</v>
      </c>
    </row>
    <row r="60" spans="1:8" ht="12.75">
      <c r="A60" s="17"/>
      <c r="B60" s="18">
        <v>300</v>
      </c>
      <c r="C60" s="19" t="s">
        <v>28</v>
      </c>
      <c r="D60" s="20"/>
      <c r="E60" s="21">
        <v>2134200</v>
      </c>
      <c r="F60" s="21"/>
      <c r="G60" s="21">
        <v>2134200</v>
      </c>
      <c r="H60" s="21">
        <v>2134200</v>
      </c>
    </row>
    <row r="61" spans="1:8" ht="25.5">
      <c r="A61" s="17"/>
      <c r="B61" s="23">
        <v>600</v>
      </c>
      <c r="C61" s="19" t="s">
        <v>22</v>
      </c>
      <c r="D61" s="20"/>
      <c r="E61" s="21">
        <v>4141900</v>
      </c>
      <c r="F61" s="21"/>
      <c r="G61" s="21">
        <v>4141900</v>
      </c>
      <c r="H61" s="21">
        <v>4141900</v>
      </c>
    </row>
    <row r="62" spans="1:8" ht="38.25">
      <c r="A62" s="17" t="s">
        <v>77</v>
      </c>
      <c r="B62" s="18"/>
      <c r="C62" s="19" t="s">
        <v>78</v>
      </c>
      <c r="D62" s="20"/>
      <c r="E62" s="21">
        <f>E69</f>
        <v>347100</v>
      </c>
      <c r="F62" s="21"/>
      <c r="G62" s="21">
        <f>G69</f>
        <v>347100</v>
      </c>
      <c r="H62" s="21">
        <f>H69</f>
        <v>347100</v>
      </c>
    </row>
    <row r="63" spans="1:8" ht="25.5" hidden="1">
      <c r="A63" s="17" t="s">
        <v>79</v>
      </c>
      <c r="B63" s="18"/>
      <c r="C63" s="19" t="s">
        <v>80</v>
      </c>
      <c r="D63" s="20"/>
      <c r="E63" s="21">
        <f>E64</f>
        <v>127500</v>
      </c>
      <c r="F63" s="21"/>
      <c r="G63" s="21">
        <f>G64</f>
        <v>127500</v>
      </c>
      <c r="H63" s="21">
        <f>H64</f>
        <v>127500</v>
      </c>
    </row>
    <row r="64" spans="1:8" ht="25.5" hidden="1">
      <c r="A64" s="17"/>
      <c r="B64" s="18">
        <v>600</v>
      </c>
      <c r="C64" s="19" t="s">
        <v>22</v>
      </c>
      <c r="D64" s="20"/>
      <c r="E64" s="21">
        <v>127500</v>
      </c>
      <c r="F64" s="21"/>
      <c r="G64" s="21">
        <v>127500</v>
      </c>
      <c r="H64" s="21">
        <v>127500</v>
      </c>
    </row>
    <row r="65" spans="1:8" ht="38.25" hidden="1">
      <c r="A65" s="17" t="s">
        <v>81</v>
      </c>
      <c r="B65" s="18"/>
      <c r="C65" s="19" t="s">
        <v>82</v>
      </c>
      <c r="D65" s="20"/>
      <c r="E65" s="21">
        <v>0</v>
      </c>
      <c r="F65" s="21"/>
      <c r="G65" s="21">
        <v>0</v>
      </c>
      <c r="H65" s="21">
        <v>0</v>
      </c>
    </row>
    <row r="66" spans="1:8" ht="25.5" hidden="1">
      <c r="A66" s="17"/>
      <c r="B66" s="18">
        <v>600</v>
      </c>
      <c r="C66" s="19" t="s">
        <v>22</v>
      </c>
      <c r="D66" s="20"/>
      <c r="E66" s="21">
        <v>0</v>
      </c>
      <c r="F66" s="21"/>
      <c r="G66" s="21">
        <v>0</v>
      </c>
      <c r="H66" s="21">
        <v>0</v>
      </c>
    </row>
    <row r="67" spans="1:8" ht="38.25" hidden="1">
      <c r="A67" s="17" t="s">
        <v>83</v>
      </c>
      <c r="B67" s="18"/>
      <c r="C67" s="19" t="s">
        <v>82</v>
      </c>
      <c r="D67" s="20"/>
      <c r="E67" s="21">
        <f>E68</f>
        <v>170000</v>
      </c>
      <c r="F67" s="21"/>
      <c r="G67" s="21">
        <f>G68</f>
        <v>170000</v>
      </c>
      <c r="H67" s="21">
        <f>H68</f>
        <v>170000</v>
      </c>
    </row>
    <row r="68" spans="1:8" ht="25.5" hidden="1">
      <c r="A68" s="17"/>
      <c r="B68" s="18">
        <v>600</v>
      </c>
      <c r="C68" s="19" t="s">
        <v>22</v>
      </c>
      <c r="D68" s="20"/>
      <c r="E68" s="21">
        <v>170000</v>
      </c>
      <c r="F68" s="21"/>
      <c r="G68" s="21">
        <v>170000</v>
      </c>
      <c r="H68" s="21">
        <v>170000</v>
      </c>
    </row>
    <row r="69" spans="1:8" ht="25.5">
      <c r="A69" s="17" t="s">
        <v>84</v>
      </c>
      <c r="B69" s="18"/>
      <c r="C69" s="19" t="s">
        <v>80</v>
      </c>
      <c r="D69" s="20"/>
      <c r="E69" s="21">
        <f>E70</f>
        <v>347100</v>
      </c>
      <c r="F69" s="21"/>
      <c r="G69" s="21">
        <f>G70</f>
        <v>347100</v>
      </c>
      <c r="H69" s="21">
        <f>H70</f>
        <v>347100</v>
      </c>
    </row>
    <row r="70" spans="1:8" ht="25.5">
      <c r="A70" s="17"/>
      <c r="B70" s="18">
        <v>600</v>
      </c>
      <c r="C70" s="19" t="s">
        <v>22</v>
      </c>
      <c r="D70" s="20"/>
      <c r="E70" s="21">
        <v>347100</v>
      </c>
      <c r="F70" s="21"/>
      <c r="G70" s="21">
        <v>347100</v>
      </c>
      <c r="H70" s="21">
        <v>347100</v>
      </c>
    </row>
    <row r="71" spans="1:8" ht="12.75">
      <c r="A71" s="17"/>
      <c r="B71" s="18"/>
      <c r="C71" s="19" t="s">
        <v>85</v>
      </c>
      <c r="D71" s="20"/>
      <c r="E71" s="21"/>
      <c r="F71" s="21"/>
      <c r="G71" s="21"/>
      <c r="H71" s="21"/>
    </row>
    <row r="72" spans="1:8" ht="12.75">
      <c r="A72" s="17"/>
      <c r="B72" s="18"/>
      <c r="C72" s="19" t="s">
        <v>86</v>
      </c>
      <c r="D72" s="20"/>
      <c r="E72" s="21">
        <v>167100</v>
      </c>
      <c r="F72" s="21"/>
      <c r="G72" s="21">
        <v>167100</v>
      </c>
      <c r="H72" s="21">
        <v>167100</v>
      </c>
    </row>
    <row r="73" spans="1:8" ht="12.75">
      <c r="A73" s="17"/>
      <c r="B73" s="18"/>
      <c r="C73" s="19" t="s">
        <v>87</v>
      </c>
      <c r="D73" s="20"/>
      <c r="E73" s="21">
        <v>180000</v>
      </c>
      <c r="F73" s="21"/>
      <c r="G73" s="21">
        <v>180000</v>
      </c>
      <c r="H73" s="21">
        <v>180000</v>
      </c>
    </row>
    <row r="74" spans="1:8" ht="31.5" customHeight="1">
      <c r="A74" s="17" t="s">
        <v>88</v>
      </c>
      <c r="B74" s="18"/>
      <c r="C74" s="19" t="s">
        <v>89</v>
      </c>
      <c r="D74" s="20"/>
      <c r="E74" s="21">
        <f>E75</f>
        <v>10000</v>
      </c>
      <c r="F74" s="21"/>
      <c r="G74" s="21">
        <f>G75</f>
        <v>10000</v>
      </c>
      <c r="H74" s="21">
        <f>H75</f>
        <v>10000</v>
      </c>
    </row>
    <row r="75" spans="1:8" ht="53.25" customHeight="1">
      <c r="A75" s="17" t="s">
        <v>90</v>
      </c>
      <c r="B75" s="18"/>
      <c r="C75" s="19" t="s">
        <v>91</v>
      </c>
      <c r="D75" s="20"/>
      <c r="E75" s="21">
        <f>E76</f>
        <v>10000</v>
      </c>
      <c r="F75" s="21"/>
      <c r="G75" s="21">
        <f>G76</f>
        <v>10000</v>
      </c>
      <c r="H75" s="21">
        <f>H76</f>
        <v>10000</v>
      </c>
    </row>
    <row r="76" spans="1:8" ht="30.75" customHeight="1">
      <c r="A76" s="17"/>
      <c r="B76" s="18">
        <v>600</v>
      </c>
      <c r="C76" s="19" t="s">
        <v>22</v>
      </c>
      <c r="D76" s="20"/>
      <c r="E76" s="21">
        <v>10000</v>
      </c>
      <c r="F76" s="21"/>
      <c r="G76" s="21">
        <v>10000</v>
      </c>
      <c r="H76" s="21">
        <v>10000</v>
      </c>
    </row>
    <row r="77" spans="1:8" ht="25.5">
      <c r="A77" s="17" t="s">
        <v>92</v>
      </c>
      <c r="B77" s="18"/>
      <c r="C77" s="19" t="s">
        <v>93</v>
      </c>
      <c r="D77" s="20"/>
      <c r="E77" s="21">
        <f>E78</f>
        <v>200000</v>
      </c>
      <c r="F77" s="21"/>
      <c r="G77" s="21">
        <f>G78</f>
        <v>200000</v>
      </c>
      <c r="H77" s="21">
        <f>H78</f>
        <v>200000</v>
      </c>
    </row>
    <row r="78" spans="1:8" ht="12.75">
      <c r="A78" s="17" t="s">
        <v>94</v>
      </c>
      <c r="B78" s="18"/>
      <c r="C78" s="19" t="s">
        <v>95</v>
      </c>
      <c r="D78" s="20"/>
      <c r="E78" s="21">
        <f>E79</f>
        <v>200000</v>
      </c>
      <c r="F78" s="21"/>
      <c r="G78" s="21">
        <f>G79</f>
        <v>200000</v>
      </c>
      <c r="H78" s="21">
        <f>H79</f>
        <v>200000</v>
      </c>
    </row>
    <row r="79" spans="1:8" ht="25.5">
      <c r="A79" s="17"/>
      <c r="B79" s="18">
        <v>600</v>
      </c>
      <c r="C79" s="19" t="s">
        <v>22</v>
      </c>
      <c r="D79" s="20"/>
      <c r="E79" s="21">
        <v>200000</v>
      </c>
      <c r="F79" s="21"/>
      <c r="G79" s="21">
        <v>200000</v>
      </c>
      <c r="H79" s="21">
        <v>200000</v>
      </c>
    </row>
    <row r="80" spans="1:8" ht="57" customHeight="1">
      <c r="A80" s="17" t="s">
        <v>96</v>
      </c>
      <c r="B80" s="17"/>
      <c r="C80" s="19" t="s">
        <v>97</v>
      </c>
      <c r="D80" s="20"/>
      <c r="E80" s="21">
        <f>E81</f>
        <v>10714375.01</v>
      </c>
      <c r="F80" s="21"/>
      <c r="G80" s="21">
        <f>G81</f>
        <v>10714375.01</v>
      </c>
      <c r="H80" s="21">
        <f>H81</f>
        <v>9109375</v>
      </c>
    </row>
    <row r="81" spans="1:8" ht="46.5" customHeight="1">
      <c r="A81" s="17" t="s">
        <v>98</v>
      </c>
      <c r="B81" s="18"/>
      <c r="C81" s="19" t="s">
        <v>99</v>
      </c>
      <c r="D81" s="20"/>
      <c r="E81" s="21">
        <f>E82</f>
        <v>10714375.01</v>
      </c>
      <c r="F81" s="21"/>
      <c r="G81" s="21">
        <f>G82</f>
        <v>10714375.01</v>
      </c>
      <c r="H81" s="21">
        <f>H82</f>
        <v>9109375</v>
      </c>
    </row>
    <row r="82" spans="1:8" ht="25.5">
      <c r="A82" s="17"/>
      <c r="B82" s="18">
        <v>600</v>
      </c>
      <c r="C82" s="19" t="s">
        <v>22</v>
      </c>
      <c r="D82" s="20"/>
      <c r="E82" s="21">
        <f>E83+E84</f>
        <v>10714375.01</v>
      </c>
      <c r="F82" s="21"/>
      <c r="G82" s="21">
        <f>G83+G84</f>
        <v>10714375.01</v>
      </c>
      <c r="H82" s="21">
        <f>H83+H84</f>
        <v>9109375</v>
      </c>
    </row>
    <row r="83" spans="1:8" ht="12.75">
      <c r="A83" s="17"/>
      <c r="B83" s="18"/>
      <c r="C83" s="19" t="s">
        <v>86</v>
      </c>
      <c r="D83" s="20"/>
      <c r="E83" s="21">
        <v>8035781.09</v>
      </c>
      <c r="F83" s="21"/>
      <c r="G83" s="21">
        <v>8035781.09</v>
      </c>
      <c r="H83" s="21">
        <v>6832031.25</v>
      </c>
    </row>
    <row r="84" spans="1:8" ht="12.75">
      <c r="A84" s="17"/>
      <c r="B84" s="18"/>
      <c r="C84" s="19" t="s">
        <v>87</v>
      </c>
      <c r="D84" s="20"/>
      <c r="E84" s="21">
        <v>2678593.92</v>
      </c>
      <c r="F84" s="21"/>
      <c r="G84" s="21">
        <v>2678593.92</v>
      </c>
      <c r="H84" s="21">
        <v>2277343.75</v>
      </c>
    </row>
    <row r="85" spans="1:8" ht="42.75" customHeight="1">
      <c r="A85" s="17" t="s">
        <v>100</v>
      </c>
      <c r="B85" s="17"/>
      <c r="C85" s="27" t="s">
        <v>101</v>
      </c>
      <c r="D85" s="20"/>
      <c r="E85" s="21">
        <f>E86</f>
        <v>18000</v>
      </c>
      <c r="F85" s="21"/>
      <c r="G85" s="21">
        <f>G86</f>
        <v>18000</v>
      </c>
      <c r="H85" s="21">
        <f>H86</f>
        <v>18000</v>
      </c>
    </row>
    <row r="86" spans="1:8" ht="38.25">
      <c r="A86" s="17" t="s">
        <v>102</v>
      </c>
      <c r="B86" s="17"/>
      <c r="C86" s="27" t="s">
        <v>103</v>
      </c>
      <c r="D86" s="20"/>
      <c r="E86" s="21">
        <f>E87</f>
        <v>18000</v>
      </c>
      <c r="F86" s="21"/>
      <c r="G86" s="21">
        <f>G87</f>
        <v>18000</v>
      </c>
      <c r="H86" s="21">
        <f>H87</f>
        <v>18000</v>
      </c>
    </row>
    <row r="87" spans="1:8" ht="25.5">
      <c r="A87" s="17"/>
      <c r="B87" s="24" t="s">
        <v>45</v>
      </c>
      <c r="C87" s="25" t="s">
        <v>46</v>
      </c>
      <c r="D87" s="20"/>
      <c r="E87" s="21">
        <v>18000</v>
      </c>
      <c r="F87" s="21"/>
      <c r="G87" s="21">
        <v>18000</v>
      </c>
      <c r="H87" s="21">
        <v>18000</v>
      </c>
    </row>
    <row r="88" spans="1:8" ht="38.25">
      <c r="A88" s="17" t="s">
        <v>104</v>
      </c>
      <c r="B88" s="17"/>
      <c r="C88" s="27" t="s">
        <v>105</v>
      </c>
      <c r="D88" s="20"/>
      <c r="E88" s="21">
        <f>E89</f>
        <v>65000</v>
      </c>
      <c r="F88" s="21"/>
      <c r="G88" s="21">
        <f>G89</f>
        <v>65000</v>
      </c>
      <c r="H88" s="21">
        <f>H89</f>
        <v>65000</v>
      </c>
    </row>
    <row r="89" spans="1:8" ht="25.5">
      <c r="A89" s="17" t="s">
        <v>106</v>
      </c>
      <c r="B89" s="17"/>
      <c r="C89" s="27" t="s">
        <v>107</v>
      </c>
      <c r="D89" s="20"/>
      <c r="E89" s="21">
        <f>E90</f>
        <v>65000</v>
      </c>
      <c r="F89" s="21"/>
      <c r="G89" s="21">
        <f>G90</f>
        <v>65000</v>
      </c>
      <c r="H89" s="21">
        <f>H90</f>
        <v>65000</v>
      </c>
    </row>
    <row r="90" spans="1:8" ht="25.5">
      <c r="A90" s="17"/>
      <c r="B90" s="24" t="s">
        <v>45</v>
      </c>
      <c r="C90" s="25" t="s">
        <v>46</v>
      </c>
      <c r="D90" s="20"/>
      <c r="E90" s="21">
        <v>65000</v>
      </c>
      <c r="F90" s="21"/>
      <c r="G90" s="21">
        <v>65000</v>
      </c>
      <c r="H90" s="21">
        <v>65000</v>
      </c>
    </row>
    <row r="91" spans="1:8" ht="25.5">
      <c r="A91" s="17" t="s">
        <v>108</v>
      </c>
      <c r="B91" s="17"/>
      <c r="C91" s="27" t="s">
        <v>109</v>
      </c>
      <c r="D91" s="20"/>
      <c r="E91" s="21">
        <f>E92</f>
        <v>13000</v>
      </c>
      <c r="F91" s="21"/>
      <c r="G91" s="21">
        <f>G92</f>
        <v>13000</v>
      </c>
      <c r="H91" s="21">
        <f>H92</f>
        <v>13000</v>
      </c>
    </row>
    <row r="92" spans="1:8" ht="25.5">
      <c r="A92" s="17" t="s">
        <v>110</v>
      </c>
      <c r="B92" s="17"/>
      <c r="C92" s="27" t="s">
        <v>111</v>
      </c>
      <c r="D92" s="20"/>
      <c r="E92" s="21">
        <f>E93</f>
        <v>13000</v>
      </c>
      <c r="F92" s="21"/>
      <c r="G92" s="21">
        <f>G93</f>
        <v>13000</v>
      </c>
      <c r="H92" s="21">
        <f>H93</f>
        <v>13000</v>
      </c>
    </row>
    <row r="93" spans="1:8" ht="25.5">
      <c r="A93" s="17"/>
      <c r="B93" s="24" t="s">
        <v>45</v>
      </c>
      <c r="C93" s="25" t="s">
        <v>46</v>
      </c>
      <c r="D93" s="20"/>
      <c r="E93" s="21">
        <v>13000</v>
      </c>
      <c r="F93" s="21"/>
      <c r="G93" s="21">
        <v>13000</v>
      </c>
      <c r="H93" s="21">
        <v>13000</v>
      </c>
    </row>
    <row r="94" spans="1:8" ht="28.5" customHeight="1">
      <c r="A94" s="17" t="s">
        <v>112</v>
      </c>
      <c r="B94" s="17"/>
      <c r="C94" s="27" t="s">
        <v>113</v>
      </c>
      <c r="D94" s="20"/>
      <c r="E94" s="21">
        <f>E95</f>
        <v>50000</v>
      </c>
      <c r="F94" s="21"/>
      <c r="G94" s="21">
        <f>G95</f>
        <v>50000</v>
      </c>
      <c r="H94" s="21">
        <f>H95</f>
        <v>60000</v>
      </c>
    </row>
    <row r="95" spans="1:8" ht="25.5">
      <c r="A95" s="17" t="s">
        <v>114</v>
      </c>
      <c r="B95" s="17"/>
      <c r="C95" s="27" t="s">
        <v>115</v>
      </c>
      <c r="D95" s="20"/>
      <c r="E95" s="21">
        <f>E96</f>
        <v>50000</v>
      </c>
      <c r="F95" s="21"/>
      <c r="G95" s="21">
        <f>G96</f>
        <v>50000</v>
      </c>
      <c r="H95" s="21">
        <f>H96</f>
        <v>60000</v>
      </c>
    </row>
    <row r="96" spans="1:8" ht="12.75">
      <c r="A96" s="17"/>
      <c r="B96" s="18">
        <v>300</v>
      </c>
      <c r="C96" s="19" t="s">
        <v>68</v>
      </c>
      <c r="D96" s="20"/>
      <c r="E96" s="21">
        <v>50000</v>
      </c>
      <c r="F96" s="21"/>
      <c r="G96" s="21">
        <v>50000</v>
      </c>
      <c r="H96" s="21">
        <v>60000</v>
      </c>
    </row>
    <row r="97" spans="1:8" ht="12.75">
      <c r="A97" s="13" t="s">
        <v>116</v>
      </c>
      <c r="B97" s="18"/>
      <c r="C97" s="14" t="s">
        <v>117</v>
      </c>
      <c r="D97" s="15">
        <v>36616.6</v>
      </c>
      <c r="E97" s="16">
        <f>E98+E101+E104+E107+E110+E115+E118+E121+E124+E127+E130</f>
        <v>4737445</v>
      </c>
      <c r="F97" s="16"/>
      <c r="G97" s="16">
        <f>G98+G101+G104+G107+G110+G115+G118+G121+G124+G127+G130</f>
        <v>4737445</v>
      </c>
      <c r="H97" s="16">
        <f>H98+H101+H104+H107+H110+H115+H118+H121+H124+H127+H130</f>
        <v>4737445</v>
      </c>
    </row>
    <row r="98" spans="1:8" ht="38.25">
      <c r="A98" s="17" t="s">
        <v>118</v>
      </c>
      <c r="B98" s="18"/>
      <c r="C98" s="22" t="s">
        <v>119</v>
      </c>
      <c r="D98" s="28"/>
      <c r="E98" s="26">
        <f>E99</f>
        <v>48375</v>
      </c>
      <c r="F98" s="26"/>
      <c r="G98" s="26">
        <f>G99</f>
        <v>48375</v>
      </c>
      <c r="H98" s="26">
        <f>H99</f>
        <v>48375</v>
      </c>
    </row>
    <row r="99" spans="1:8" ht="38.25">
      <c r="A99" s="17" t="s">
        <v>120</v>
      </c>
      <c r="B99" s="18"/>
      <c r="C99" s="22" t="s">
        <v>121</v>
      </c>
      <c r="D99" s="28"/>
      <c r="E99" s="26">
        <f>E100</f>
        <v>48375</v>
      </c>
      <c r="F99" s="26"/>
      <c r="G99" s="26">
        <f>G100</f>
        <v>48375</v>
      </c>
      <c r="H99" s="26">
        <f>H100</f>
        <v>48375</v>
      </c>
    </row>
    <row r="100" spans="1:8" ht="25.5">
      <c r="A100" s="17"/>
      <c r="B100" s="24" t="s">
        <v>45</v>
      </c>
      <c r="C100" s="25" t="s">
        <v>46</v>
      </c>
      <c r="D100" s="28"/>
      <c r="E100" s="26">
        <v>48375</v>
      </c>
      <c r="F100" s="26"/>
      <c r="G100" s="26">
        <v>48375</v>
      </c>
      <c r="H100" s="26">
        <v>48375</v>
      </c>
    </row>
    <row r="101" spans="1:8" ht="38.25">
      <c r="A101" s="17" t="s">
        <v>122</v>
      </c>
      <c r="B101" s="18"/>
      <c r="C101" s="19" t="s">
        <v>123</v>
      </c>
      <c r="D101" s="28"/>
      <c r="E101" s="26">
        <f>E102</f>
        <v>8550</v>
      </c>
      <c r="F101" s="26"/>
      <c r="G101" s="26">
        <f>G102</f>
        <v>8550</v>
      </c>
      <c r="H101" s="26">
        <f>H102</f>
        <v>8550</v>
      </c>
    </row>
    <row r="102" spans="1:8" ht="38.25">
      <c r="A102" s="17" t="s">
        <v>124</v>
      </c>
      <c r="B102" s="18"/>
      <c r="C102" s="19" t="s">
        <v>125</v>
      </c>
      <c r="D102" s="28"/>
      <c r="E102" s="26">
        <f>E103</f>
        <v>8550</v>
      </c>
      <c r="F102" s="26"/>
      <c r="G102" s="26">
        <f>G103</f>
        <v>8550</v>
      </c>
      <c r="H102" s="26">
        <f>H103</f>
        <v>8550</v>
      </c>
    </row>
    <row r="103" spans="1:8" ht="25.5">
      <c r="A103" s="17"/>
      <c r="B103" s="24" t="s">
        <v>45</v>
      </c>
      <c r="C103" s="25" t="s">
        <v>46</v>
      </c>
      <c r="D103" s="28"/>
      <c r="E103" s="26">
        <v>8550</v>
      </c>
      <c r="F103" s="26"/>
      <c r="G103" s="26">
        <v>8550</v>
      </c>
      <c r="H103" s="26">
        <v>8550</v>
      </c>
    </row>
    <row r="104" spans="1:8" ht="25.5">
      <c r="A104" s="17" t="s">
        <v>126</v>
      </c>
      <c r="B104" s="18"/>
      <c r="C104" s="19" t="s">
        <v>127</v>
      </c>
      <c r="D104" s="28"/>
      <c r="E104" s="26">
        <f>E105</f>
        <v>10000</v>
      </c>
      <c r="F104" s="26"/>
      <c r="G104" s="26">
        <f>G105</f>
        <v>10000</v>
      </c>
      <c r="H104" s="26">
        <f>H105</f>
        <v>10000</v>
      </c>
    </row>
    <row r="105" spans="1:8" ht="25.5">
      <c r="A105" s="17" t="s">
        <v>128</v>
      </c>
      <c r="B105" s="18"/>
      <c r="C105" s="19" t="s">
        <v>129</v>
      </c>
      <c r="D105" s="28"/>
      <c r="E105" s="26">
        <f>E106</f>
        <v>10000</v>
      </c>
      <c r="F105" s="26"/>
      <c r="G105" s="26">
        <f>G106</f>
        <v>10000</v>
      </c>
      <c r="H105" s="26">
        <f>H106</f>
        <v>10000</v>
      </c>
    </row>
    <row r="106" spans="1:8" ht="25.5">
      <c r="A106" s="17"/>
      <c r="B106" s="24" t="s">
        <v>45</v>
      </c>
      <c r="C106" s="25" t="s">
        <v>46</v>
      </c>
      <c r="D106" s="28"/>
      <c r="E106" s="26">
        <v>10000</v>
      </c>
      <c r="F106" s="26"/>
      <c r="G106" s="26">
        <v>10000</v>
      </c>
      <c r="H106" s="26">
        <v>10000</v>
      </c>
    </row>
    <row r="107" spans="1:8" ht="25.5">
      <c r="A107" s="17" t="s">
        <v>130</v>
      </c>
      <c r="B107" s="18"/>
      <c r="C107" s="19" t="s">
        <v>131</v>
      </c>
      <c r="D107" s="28"/>
      <c r="E107" s="26">
        <f>E108</f>
        <v>10000</v>
      </c>
      <c r="F107" s="26"/>
      <c r="G107" s="26">
        <f>G108</f>
        <v>10000</v>
      </c>
      <c r="H107" s="26">
        <f>H108</f>
        <v>10000</v>
      </c>
    </row>
    <row r="108" spans="1:8" ht="12.75">
      <c r="A108" s="17" t="s">
        <v>132</v>
      </c>
      <c r="B108" s="18"/>
      <c r="C108" s="19" t="s">
        <v>133</v>
      </c>
      <c r="D108" s="28"/>
      <c r="E108" s="26">
        <f>E109</f>
        <v>10000</v>
      </c>
      <c r="F108" s="26"/>
      <c r="G108" s="26">
        <f>G109</f>
        <v>10000</v>
      </c>
      <c r="H108" s="26">
        <f>H109</f>
        <v>10000</v>
      </c>
    </row>
    <row r="109" spans="1:8" ht="25.5">
      <c r="A109" s="17"/>
      <c r="B109" s="24" t="s">
        <v>45</v>
      </c>
      <c r="C109" s="25" t="s">
        <v>46</v>
      </c>
      <c r="D109" s="28"/>
      <c r="E109" s="26">
        <v>10000</v>
      </c>
      <c r="F109" s="26"/>
      <c r="G109" s="26">
        <v>10000</v>
      </c>
      <c r="H109" s="26">
        <v>10000</v>
      </c>
    </row>
    <row r="110" spans="1:8" ht="25.5">
      <c r="A110" s="17" t="s">
        <v>134</v>
      </c>
      <c r="B110" s="18"/>
      <c r="C110" s="19" t="s">
        <v>135</v>
      </c>
      <c r="D110" s="28"/>
      <c r="E110" s="26">
        <f>E111+E113</f>
        <v>4415800</v>
      </c>
      <c r="F110" s="26"/>
      <c r="G110" s="26">
        <f>G111+G113</f>
        <v>4415800</v>
      </c>
      <c r="H110" s="26">
        <f>H111+H113</f>
        <v>4415800</v>
      </c>
    </row>
    <row r="111" spans="1:8" ht="25.5">
      <c r="A111" s="17" t="s">
        <v>136</v>
      </c>
      <c r="B111" s="17"/>
      <c r="C111" s="22" t="s">
        <v>137</v>
      </c>
      <c r="D111" s="28"/>
      <c r="E111" s="26">
        <f>E112</f>
        <v>2839300</v>
      </c>
      <c r="F111" s="26"/>
      <c r="G111" s="26">
        <f>G112</f>
        <v>2839300</v>
      </c>
      <c r="H111" s="26">
        <f>H112</f>
        <v>2839300</v>
      </c>
    </row>
    <row r="112" spans="1:8" ht="25.5">
      <c r="A112" s="17"/>
      <c r="B112" s="17">
        <v>600</v>
      </c>
      <c r="C112" s="19" t="s">
        <v>22</v>
      </c>
      <c r="D112" s="28"/>
      <c r="E112" s="26">
        <v>2839300</v>
      </c>
      <c r="F112" s="26"/>
      <c r="G112" s="26">
        <v>2839300</v>
      </c>
      <c r="H112" s="26">
        <v>2839300</v>
      </c>
    </row>
    <row r="113" spans="1:8" ht="25.5">
      <c r="A113" s="17" t="s">
        <v>138</v>
      </c>
      <c r="B113" s="18"/>
      <c r="C113" s="22" t="s">
        <v>139</v>
      </c>
      <c r="D113" s="28"/>
      <c r="E113" s="26">
        <f>E114</f>
        <v>1576500</v>
      </c>
      <c r="F113" s="26"/>
      <c r="G113" s="26">
        <f>G114</f>
        <v>1576500</v>
      </c>
      <c r="H113" s="26">
        <f>H114</f>
        <v>1576500</v>
      </c>
    </row>
    <row r="114" spans="1:8" ht="25.5">
      <c r="A114" s="17"/>
      <c r="B114" s="18">
        <v>600</v>
      </c>
      <c r="C114" s="19" t="s">
        <v>22</v>
      </c>
      <c r="D114" s="28"/>
      <c r="E114" s="26">
        <v>1576500</v>
      </c>
      <c r="F114" s="26"/>
      <c r="G114" s="26">
        <v>1576500</v>
      </c>
      <c r="H114" s="26">
        <v>1576500</v>
      </c>
    </row>
    <row r="115" spans="1:8" ht="38.25">
      <c r="A115" s="17" t="s">
        <v>140</v>
      </c>
      <c r="B115" s="18"/>
      <c r="C115" s="22" t="s">
        <v>141</v>
      </c>
      <c r="D115" s="28"/>
      <c r="E115" s="26">
        <f>E116</f>
        <v>37800</v>
      </c>
      <c r="F115" s="26"/>
      <c r="G115" s="26">
        <f>G116</f>
        <v>37800</v>
      </c>
      <c r="H115" s="26">
        <f>H116</f>
        <v>37800</v>
      </c>
    </row>
    <row r="116" spans="1:8" ht="25.5">
      <c r="A116" s="17" t="s">
        <v>142</v>
      </c>
      <c r="B116" s="18"/>
      <c r="C116" s="22" t="s">
        <v>143</v>
      </c>
      <c r="D116" s="28"/>
      <c r="E116" s="26">
        <f>E117</f>
        <v>37800</v>
      </c>
      <c r="F116" s="26"/>
      <c r="G116" s="26">
        <f>G117</f>
        <v>37800</v>
      </c>
      <c r="H116" s="26">
        <f>H117</f>
        <v>37800</v>
      </c>
    </row>
    <row r="117" spans="1:8" ht="25.5">
      <c r="A117" s="17"/>
      <c r="B117" s="24" t="s">
        <v>45</v>
      </c>
      <c r="C117" s="25" t="s">
        <v>46</v>
      </c>
      <c r="D117" s="28"/>
      <c r="E117" s="26">
        <v>37800</v>
      </c>
      <c r="F117" s="26"/>
      <c r="G117" s="26">
        <v>37800</v>
      </c>
      <c r="H117" s="26">
        <v>37800</v>
      </c>
    </row>
    <row r="118" spans="1:8" ht="51">
      <c r="A118" s="17" t="s">
        <v>144</v>
      </c>
      <c r="B118" s="18"/>
      <c r="C118" s="22" t="s">
        <v>145</v>
      </c>
      <c r="D118" s="28"/>
      <c r="E118" s="26">
        <f>E119</f>
        <v>10000</v>
      </c>
      <c r="F118" s="26"/>
      <c r="G118" s="26">
        <f>G119</f>
        <v>10000</v>
      </c>
      <c r="H118" s="26">
        <f>H119</f>
        <v>10000</v>
      </c>
    </row>
    <row r="119" spans="1:8" ht="38.25">
      <c r="A119" s="17" t="s">
        <v>146</v>
      </c>
      <c r="B119" s="18"/>
      <c r="C119" s="22" t="s">
        <v>147</v>
      </c>
      <c r="D119" s="28"/>
      <c r="E119" s="26">
        <f>E120</f>
        <v>10000</v>
      </c>
      <c r="F119" s="26"/>
      <c r="G119" s="26">
        <f>G120</f>
        <v>10000</v>
      </c>
      <c r="H119" s="26">
        <f>H120</f>
        <v>10000</v>
      </c>
    </row>
    <row r="120" spans="1:8" ht="25.5">
      <c r="A120" s="17"/>
      <c r="B120" s="24" t="s">
        <v>45</v>
      </c>
      <c r="C120" s="25" t="s">
        <v>46</v>
      </c>
      <c r="D120" s="28"/>
      <c r="E120" s="26">
        <v>10000</v>
      </c>
      <c r="F120" s="26"/>
      <c r="G120" s="26">
        <v>10000</v>
      </c>
      <c r="H120" s="26">
        <v>10000</v>
      </c>
    </row>
    <row r="121" spans="1:8" ht="12.75">
      <c r="A121" s="17" t="s">
        <v>148</v>
      </c>
      <c r="B121" s="18"/>
      <c r="C121" s="22" t="s">
        <v>149</v>
      </c>
      <c r="D121" s="28"/>
      <c r="E121" s="26">
        <f>E122</f>
        <v>96320</v>
      </c>
      <c r="F121" s="26"/>
      <c r="G121" s="26">
        <f>G122</f>
        <v>96320</v>
      </c>
      <c r="H121" s="26">
        <f>H122</f>
        <v>96320</v>
      </c>
    </row>
    <row r="122" spans="1:8" ht="12.75">
      <c r="A122" s="17" t="s">
        <v>150</v>
      </c>
      <c r="B122" s="18"/>
      <c r="C122" s="22" t="s">
        <v>151</v>
      </c>
      <c r="D122" s="28"/>
      <c r="E122" s="26">
        <f>E123</f>
        <v>96320</v>
      </c>
      <c r="F122" s="26"/>
      <c r="G122" s="26">
        <f>G123</f>
        <v>96320</v>
      </c>
      <c r="H122" s="26">
        <f>H123</f>
        <v>96320</v>
      </c>
    </row>
    <row r="123" spans="1:8" ht="25.5">
      <c r="A123" s="17"/>
      <c r="B123" s="24" t="s">
        <v>45</v>
      </c>
      <c r="C123" s="25" t="s">
        <v>46</v>
      </c>
      <c r="D123" s="28"/>
      <c r="E123" s="26">
        <v>96320</v>
      </c>
      <c r="F123" s="26"/>
      <c r="G123" s="26">
        <v>96320</v>
      </c>
      <c r="H123" s="26">
        <v>96320</v>
      </c>
    </row>
    <row r="124" spans="1:8" ht="12.75">
      <c r="A124" s="17" t="s">
        <v>152</v>
      </c>
      <c r="B124" s="18"/>
      <c r="C124" s="19" t="s">
        <v>153</v>
      </c>
      <c r="D124" s="28"/>
      <c r="E124" s="26">
        <f>E125</f>
        <v>57600</v>
      </c>
      <c r="F124" s="26"/>
      <c r="G124" s="26">
        <f>G125</f>
        <v>57600</v>
      </c>
      <c r="H124" s="26">
        <f>H125</f>
        <v>57600</v>
      </c>
    </row>
    <row r="125" spans="1:8" ht="12.75">
      <c r="A125" s="17" t="s">
        <v>154</v>
      </c>
      <c r="B125" s="18"/>
      <c r="C125" s="19" t="s">
        <v>155</v>
      </c>
      <c r="D125" s="28"/>
      <c r="E125" s="26">
        <f>E126</f>
        <v>57600</v>
      </c>
      <c r="F125" s="26"/>
      <c r="G125" s="26">
        <f>G126</f>
        <v>57600</v>
      </c>
      <c r="H125" s="26">
        <f>H126</f>
        <v>57600</v>
      </c>
    </row>
    <row r="126" spans="1:8" ht="25.5">
      <c r="A126" s="17"/>
      <c r="B126" s="24" t="s">
        <v>45</v>
      </c>
      <c r="C126" s="25" t="s">
        <v>46</v>
      </c>
      <c r="D126" s="28"/>
      <c r="E126" s="26">
        <v>57600</v>
      </c>
      <c r="F126" s="26"/>
      <c r="G126" s="26">
        <v>57600</v>
      </c>
      <c r="H126" s="26">
        <v>57600</v>
      </c>
    </row>
    <row r="127" spans="1:8" ht="25.5">
      <c r="A127" s="17" t="s">
        <v>156</v>
      </c>
      <c r="B127" s="18"/>
      <c r="C127" s="19" t="s">
        <v>157</v>
      </c>
      <c r="D127" s="28"/>
      <c r="E127" s="26">
        <f>E128</f>
        <v>15000</v>
      </c>
      <c r="F127" s="26"/>
      <c r="G127" s="26">
        <f>G128</f>
        <v>15000</v>
      </c>
      <c r="H127" s="26">
        <f>H128</f>
        <v>15000</v>
      </c>
    </row>
    <row r="128" spans="1:8" ht="12.75">
      <c r="A128" s="17" t="s">
        <v>158</v>
      </c>
      <c r="B128" s="18"/>
      <c r="C128" s="19" t="s">
        <v>159</v>
      </c>
      <c r="D128" s="28"/>
      <c r="E128" s="26">
        <f>E129</f>
        <v>15000</v>
      </c>
      <c r="F128" s="26"/>
      <c r="G128" s="26">
        <f>G129</f>
        <v>15000</v>
      </c>
      <c r="H128" s="26">
        <f>H129</f>
        <v>15000</v>
      </c>
    </row>
    <row r="129" spans="1:8" ht="25.5">
      <c r="A129" s="17"/>
      <c r="B129" s="24" t="s">
        <v>45</v>
      </c>
      <c r="C129" s="25" t="s">
        <v>46</v>
      </c>
      <c r="D129" s="28"/>
      <c r="E129" s="26">
        <v>15000</v>
      </c>
      <c r="F129" s="26"/>
      <c r="G129" s="26">
        <v>15000</v>
      </c>
      <c r="H129" s="26">
        <v>15000</v>
      </c>
    </row>
    <row r="130" spans="1:8" ht="25.5">
      <c r="A130" s="17" t="s">
        <v>160</v>
      </c>
      <c r="B130" s="18"/>
      <c r="C130" s="19" t="s">
        <v>161</v>
      </c>
      <c r="D130" s="28"/>
      <c r="E130" s="26">
        <f>E131</f>
        <v>28000</v>
      </c>
      <c r="F130" s="26"/>
      <c r="G130" s="26">
        <f>G131</f>
        <v>28000</v>
      </c>
      <c r="H130" s="26">
        <f>H131</f>
        <v>28000</v>
      </c>
    </row>
    <row r="131" spans="1:8" ht="12.75">
      <c r="A131" s="17" t="s">
        <v>162</v>
      </c>
      <c r="B131" s="18"/>
      <c r="C131" s="19" t="s">
        <v>163</v>
      </c>
      <c r="D131" s="28"/>
      <c r="E131" s="26">
        <f>E132</f>
        <v>28000</v>
      </c>
      <c r="F131" s="26"/>
      <c r="G131" s="26">
        <f>G132</f>
        <v>28000</v>
      </c>
      <c r="H131" s="26">
        <f>H132</f>
        <v>28000</v>
      </c>
    </row>
    <row r="132" spans="1:8" ht="25.5">
      <c r="A132" s="17"/>
      <c r="B132" s="24" t="s">
        <v>45</v>
      </c>
      <c r="C132" s="25" t="s">
        <v>46</v>
      </c>
      <c r="D132" s="28"/>
      <c r="E132" s="26">
        <v>28000</v>
      </c>
      <c r="F132" s="26"/>
      <c r="G132" s="26">
        <v>28000</v>
      </c>
      <c r="H132" s="26">
        <v>28000</v>
      </c>
    </row>
    <row r="133" spans="1:8" ht="12.75">
      <c r="A133" s="13" t="s">
        <v>164</v>
      </c>
      <c r="B133" s="13"/>
      <c r="C133" s="14" t="s">
        <v>165</v>
      </c>
      <c r="D133" s="15"/>
      <c r="E133" s="16">
        <f>E134+E137+E140+E148+E152+E157+E160</f>
        <v>8933720</v>
      </c>
      <c r="F133" s="16"/>
      <c r="G133" s="16">
        <f>G134+G137+G140+G148+G152+G157+G160</f>
        <v>8933720</v>
      </c>
      <c r="H133" s="16">
        <f>H134+H137+H140+H148+H152+H157+H160</f>
        <v>8933720</v>
      </c>
    </row>
    <row r="134" spans="1:8" ht="25.5">
      <c r="A134" s="17" t="s">
        <v>166</v>
      </c>
      <c r="B134" s="18"/>
      <c r="C134" s="19" t="s">
        <v>167</v>
      </c>
      <c r="D134" s="20"/>
      <c r="E134" s="21">
        <f>E135</f>
        <v>245720</v>
      </c>
      <c r="F134" s="21"/>
      <c r="G134" s="21">
        <f>G135</f>
        <v>245720</v>
      </c>
      <c r="H134" s="21">
        <f>H135</f>
        <v>245720</v>
      </c>
    </row>
    <row r="135" spans="1:8" ht="25.5">
      <c r="A135" s="17" t="s">
        <v>168</v>
      </c>
      <c r="B135" s="18"/>
      <c r="C135" s="19" t="s">
        <v>169</v>
      </c>
      <c r="D135" s="20"/>
      <c r="E135" s="21">
        <f>E136</f>
        <v>245720</v>
      </c>
      <c r="F135" s="21"/>
      <c r="G135" s="21">
        <f>G136</f>
        <v>245720</v>
      </c>
      <c r="H135" s="21">
        <f>H136</f>
        <v>245720</v>
      </c>
    </row>
    <row r="136" spans="1:8" ht="31.5" customHeight="1">
      <c r="A136" s="17"/>
      <c r="B136" s="24" t="s">
        <v>45</v>
      </c>
      <c r="C136" s="25" t="s">
        <v>46</v>
      </c>
      <c r="D136" s="20"/>
      <c r="E136" s="21">
        <v>245720</v>
      </c>
      <c r="F136" s="21"/>
      <c r="G136" s="21">
        <v>245720</v>
      </c>
      <c r="H136" s="21">
        <v>245720</v>
      </c>
    </row>
    <row r="137" spans="1:8" ht="38.25">
      <c r="A137" s="17" t="s">
        <v>170</v>
      </c>
      <c r="B137" s="18"/>
      <c r="C137" s="19" t="s">
        <v>171</v>
      </c>
      <c r="D137" s="20"/>
      <c r="E137" s="21">
        <f>E138</f>
        <v>38000</v>
      </c>
      <c r="F137" s="21"/>
      <c r="G137" s="21">
        <f>G138</f>
        <v>38000</v>
      </c>
      <c r="H137" s="21">
        <f>H138</f>
        <v>38000</v>
      </c>
    </row>
    <row r="138" spans="1:8" ht="38.25">
      <c r="A138" s="17" t="s">
        <v>172</v>
      </c>
      <c r="B138" s="18"/>
      <c r="C138" s="19" t="s">
        <v>173</v>
      </c>
      <c r="D138" s="20"/>
      <c r="E138" s="21">
        <f>E139</f>
        <v>38000</v>
      </c>
      <c r="F138" s="21"/>
      <c r="G138" s="21">
        <f>G139</f>
        <v>38000</v>
      </c>
      <c r="H138" s="21">
        <f>H139</f>
        <v>38000</v>
      </c>
    </row>
    <row r="139" spans="1:8" ht="25.5">
      <c r="A139" s="17"/>
      <c r="B139" s="24" t="s">
        <v>45</v>
      </c>
      <c r="C139" s="25" t="s">
        <v>46</v>
      </c>
      <c r="D139" s="20"/>
      <c r="E139" s="21">
        <v>38000</v>
      </c>
      <c r="F139" s="21"/>
      <c r="G139" s="21">
        <v>38000</v>
      </c>
      <c r="H139" s="21">
        <v>38000</v>
      </c>
    </row>
    <row r="140" spans="1:8" ht="24" customHeight="1">
      <c r="A140" s="17" t="s">
        <v>174</v>
      </c>
      <c r="B140" s="18"/>
      <c r="C140" s="22" t="s">
        <v>175</v>
      </c>
      <c r="D140" s="20">
        <v>3153.8</v>
      </c>
      <c r="E140" s="21">
        <f>E141</f>
        <v>2650000</v>
      </c>
      <c r="F140" s="21"/>
      <c r="G140" s="21">
        <f>G141</f>
        <v>2650000</v>
      </c>
      <c r="H140" s="21">
        <f>H141</f>
        <v>2650000</v>
      </c>
    </row>
    <row r="141" spans="1:8" ht="25.5">
      <c r="A141" s="17" t="s">
        <v>176</v>
      </c>
      <c r="B141" s="18"/>
      <c r="C141" s="19" t="s">
        <v>177</v>
      </c>
      <c r="D141" s="20">
        <v>3153.8</v>
      </c>
      <c r="E141" s="21">
        <f>E142+E143</f>
        <v>2650000</v>
      </c>
      <c r="F141" s="21"/>
      <c r="G141" s="21">
        <f>G142+G143</f>
        <v>2650000</v>
      </c>
      <c r="H141" s="21">
        <f>H142+H143</f>
        <v>2650000</v>
      </c>
    </row>
    <row r="142" spans="1:8" ht="40.5" customHeight="1">
      <c r="A142" s="17"/>
      <c r="B142" s="18">
        <v>100</v>
      </c>
      <c r="C142" s="19" t="s">
        <v>27</v>
      </c>
      <c r="D142" s="20">
        <v>3129.9</v>
      </c>
      <c r="E142" s="21">
        <v>2570200</v>
      </c>
      <c r="F142" s="21"/>
      <c r="G142" s="21">
        <v>2570200</v>
      </c>
      <c r="H142" s="21">
        <v>2570200</v>
      </c>
    </row>
    <row r="143" spans="1:8" ht="25.5">
      <c r="A143" s="17"/>
      <c r="B143" s="24" t="s">
        <v>45</v>
      </c>
      <c r="C143" s="25" t="s">
        <v>46</v>
      </c>
      <c r="D143" s="20">
        <v>23.9</v>
      </c>
      <c r="E143" s="21">
        <v>79800</v>
      </c>
      <c r="F143" s="21"/>
      <c r="G143" s="21">
        <v>79800</v>
      </c>
      <c r="H143" s="21">
        <v>79800</v>
      </c>
    </row>
    <row r="144" spans="1:8" ht="25.5" hidden="1">
      <c r="A144" s="17" t="s">
        <v>178</v>
      </c>
      <c r="B144" s="18"/>
      <c r="C144" s="22" t="s">
        <v>179</v>
      </c>
      <c r="D144" s="20">
        <v>14603.4</v>
      </c>
      <c r="E144" s="21">
        <f>E145</f>
        <v>0</v>
      </c>
      <c r="F144" s="21"/>
      <c r="G144" s="21">
        <f>G145</f>
        <v>0</v>
      </c>
      <c r="H144" s="21">
        <f>H145</f>
        <v>0</v>
      </c>
    </row>
    <row r="145" spans="1:8" ht="12.75" hidden="1">
      <c r="A145" s="17" t="s">
        <v>180</v>
      </c>
      <c r="B145" s="18"/>
      <c r="C145" s="22" t="s">
        <v>181</v>
      </c>
      <c r="D145" s="20">
        <v>14603.4</v>
      </c>
      <c r="E145" s="21">
        <f>E146+E147</f>
        <v>0</v>
      </c>
      <c r="F145" s="21"/>
      <c r="G145" s="21">
        <f>G146+G147</f>
        <v>0</v>
      </c>
      <c r="H145" s="21">
        <f>H146+H147</f>
        <v>0</v>
      </c>
    </row>
    <row r="146" spans="1:8" ht="45" customHeight="1" hidden="1">
      <c r="A146" s="17"/>
      <c r="B146" s="18">
        <v>100</v>
      </c>
      <c r="C146" s="19" t="s">
        <v>27</v>
      </c>
      <c r="D146" s="20">
        <v>10891.4</v>
      </c>
      <c r="E146" s="21">
        <v>0</v>
      </c>
      <c r="F146" s="21"/>
      <c r="G146" s="21">
        <v>0</v>
      </c>
      <c r="H146" s="21">
        <v>0</v>
      </c>
    </row>
    <row r="147" spans="1:8" ht="18" customHeight="1" hidden="1">
      <c r="A147" s="17"/>
      <c r="B147" s="18">
        <v>200</v>
      </c>
      <c r="C147" s="19" t="s">
        <v>182</v>
      </c>
      <c r="D147" s="20">
        <v>3644.8</v>
      </c>
      <c r="E147" s="21">
        <v>0</v>
      </c>
      <c r="F147" s="21"/>
      <c r="G147" s="21">
        <v>0</v>
      </c>
      <c r="H147" s="21">
        <v>0</v>
      </c>
    </row>
    <row r="148" spans="1:8" ht="25.5">
      <c r="A148" s="17" t="s">
        <v>183</v>
      </c>
      <c r="B148" s="18"/>
      <c r="C148" s="22" t="s">
        <v>184</v>
      </c>
      <c r="D148" s="20">
        <v>559</v>
      </c>
      <c r="E148" s="21">
        <f>E149</f>
        <v>1550000</v>
      </c>
      <c r="F148" s="21"/>
      <c r="G148" s="21">
        <f>G149</f>
        <v>1550000</v>
      </c>
      <c r="H148" s="21">
        <f>H149</f>
        <v>1550000</v>
      </c>
    </row>
    <row r="149" spans="1:8" ht="12.75">
      <c r="A149" s="17" t="s">
        <v>185</v>
      </c>
      <c r="B149" s="18"/>
      <c r="C149" s="22" t="s">
        <v>186</v>
      </c>
      <c r="D149" s="20"/>
      <c r="E149" s="21">
        <f>E150+E151</f>
        <v>1550000</v>
      </c>
      <c r="F149" s="21"/>
      <c r="G149" s="21">
        <f>G150+G151</f>
        <v>1550000</v>
      </c>
      <c r="H149" s="21">
        <f>H150+H151</f>
        <v>1550000</v>
      </c>
    </row>
    <row r="150" spans="1:8" ht="45.75" customHeight="1">
      <c r="A150" s="17"/>
      <c r="B150" s="18">
        <v>100</v>
      </c>
      <c r="C150" s="19" t="s">
        <v>27</v>
      </c>
      <c r="D150" s="20"/>
      <c r="E150" s="21">
        <v>1451100</v>
      </c>
      <c r="F150" s="21"/>
      <c r="G150" s="21">
        <v>1451100</v>
      </c>
      <c r="H150" s="21">
        <v>1451100</v>
      </c>
    </row>
    <row r="151" spans="1:8" ht="33" customHeight="1">
      <c r="A151" s="17"/>
      <c r="B151" s="24" t="s">
        <v>45</v>
      </c>
      <c r="C151" s="25" t="s">
        <v>46</v>
      </c>
      <c r="D151" s="20"/>
      <c r="E151" s="21">
        <v>98900</v>
      </c>
      <c r="F151" s="21"/>
      <c r="G151" s="21">
        <v>98900</v>
      </c>
      <c r="H151" s="21">
        <v>98900</v>
      </c>
    </row>
    <row r="152" spans="1:8" ht="12.75">
      <c r="A152" s="17" t="s">
        <v>187</v>
      </c>
      <c r="B152" s="18"/>
      <c r="C152" s="22" t="s">
        <v>188</v>
      </c>
      <c r="D152" s="20"/>
      <c r="E152" s="21">
        <f>E153</f>
        <v>1500000</v>
      </c>
      <c r="F152" s="21"/>
      <c r="G152" s="21">
        <f>G153</f>
        <v>1500000</v>
      </c>
      <c r="H152" s="21">
        <f>H153</f>
        <v>1500000</v>
      </c>
    </row>
    <row r="153" spans="1:8" ht="12.75">
      <c r="A153" s="17" t="s">
        <v>189</v>
      </c>
      <c r="B153" s="18"/>
      <c r="C153" s="22" t="s">
        <v>190</v>
      </c>
      <c r="D153" s="20"/>
      <c r="E153" s="21">
        <f>E154+E155+E156</f>
        <v>1500000</v>
      </c>
      <c r="F153" s="21"/>
      <c r="G153" s="21">
        <f>G154+G155+G156</f>
        <v>1500000</v>
      </c>
      <c r="H153" s="21">
        <f>H154+H155+H156</f>
        <v>1500000</v>
      </c>
    </row>
    <row r="154" spans="1:8" ht="44.25" customHeight="1">
      <c r="A154" s="17"/>
      <c r="B154" s="18">
        <v>100</v>
      </c>
      <c r="C154" s="19" t="s">
        <v>27</v>
      </c>
      <c r="D154" s="20"/>
      <c r="E154" s="26">
        <v>1123600</v>
      </c>
      <c r="F154" s="26"/>
      <c r="G154" s="26">
        <v>1123600</v>
      </c>
      <c r="H154" s="26">
        <v>1123600</v>
      </c>
    </row>
    <row r="155" spans="1:8" ht="36.75" customHeight="1">
      <c r="A155" s="17"/>
      <c r="B155" s="24" t="s">
        <v>45</v>
      </c>
      <c r="C155" s="25" t="s">
        <v>46</v>
      </c>
      <c r="D155" s="20"/>
      <c r="E155" s="26">
        <v>360400</v>
      </c>
      <c r="F155" s="26"/>
      <c r="G155" s="26">
        <v>360400</v>
      </c>
      <c r="H155" s="26">
        <v>360400</v>
      </c>
    </row>
    <row r="156" spans="1:8" ht="12.75">
      <c r="A156" s="17"/>
      <c r="B156" s="18">
        <v>800</v>
      </c>
      <c r="C156" s="19" t="s">
        <v>191</v>
      </c>
      <c r="D156" s="20"/>
      <c r="E156" s="26">
        <v>16000</v>
      </c>
      <c r="F156" s="26"/>
      <c r="G156" s="26">
        <v>16000</v>
      </c>
      <c r="H156" s="26">
        <v>16000</v>
      </c>
    </row>
    <row r="157" spans="1:8" ht="69" customHeight="1">
      <c r="A157" s="17" t="s">
        <v>192</v>
      </c>
      <c r="B157" s="18"/>
      <c r="C157" s="22" t="s">
        <v>193</v>
      </c>
      <c r="D157" s="20"/>
      <c r="E157" s="26">
        <f>E158</f>
        <v>2800000</v>
      </c>
      <c r="F157" s="26"/>
      <c r="G157" s="26">
        <f>G158</f>
        <v>2800000</v>
      </c>
      <c r="H157" s="26">
        <f>H158</f>
        <v>2800000</v>
      </c>
    </row>
    <row r="158" spans="1:8" ht="63.75">
      <c r="A158" s="17" t="s">
        <v>194</v>
      </c>
      <c r="B158" s="18"/>
      <c r="C158" s="22" t="s">
        <v>195</v>
      </c>
      <c r="D158" s="20"/>
      <c r="E158" s="26">
        <f>E159</f>
        <v>2800000</v>
      </c>
      <c r="F158" s="26"/>
      <c r="G158" s="26">
        <f>G159</f>
        <v>2800000</v>
      </c>
      <c r="H158" s="26">
        <f>H159</f>
        <v>2800000</v>
      </c>
    </row>
    <row r="159" spans="1:8" ht="25.5">
      <c r="A159" s="17"/>
      <c r="B159" s="18">
        <v>600</v>
      </c>
      <c r="C159" s="19" t="s">
        <v>22</v>
      </c>
      <c r="D159" s="20"/>
      <c r="E159" s="26">
        <v>2800000</v>
      </c>
      <c r="F159" s="26"/>
      <c r="G159" s="26">
        <v>2800000</v>
      </c>
      <c r="H159" s="26">
        <v>2800000</v>
      </c>
    </row>
    <row r="160" spans="1:8" ht="25.5">
      <c r="A160" s="17" t="s">
        <v>196</v>
      </c>
      <c r="B160" s="18"/>
      <c r="C160" s="22" t="s">
        <v>197</v>
      </c>
      <c r="D160" s="20"/>
      <c r="E160" s="26">
        <f>E161</f>
        <v>150000</v>
      </c>
      <c r="F160" s="26"/>
      <c r="G160" s="26">
        <f>G161</f>
        <v>150000</v>
      </c>
      <c r="H160" s="26">
        <f>H161</f>
        <v>150000</v>
      </c>
    </row>
    <row r="161" spans="1:8" ht="12.75">
      <c r="A161" s="17" t="s">
        <v>198</v>
      </c>
      <c r="B161" s="18"/>
      <c r="C161" s="22" t="s">
        <v>199</v>
      </c>
      <c r="D161" s="20"/>
      <c r="E161" s="26">
        <f>E162</f>
        <v>150000</v>
      </c>
      <c r="F161" s="26"/>
      <c r="G161" s="26">
        <f>G162</f>
        <v>150000</v>
      </c>
      <c r="H161" s="26">
        <f>H162</f>
        <v>150000</v>
      </c>
    </row>
    <row r="162" spans="1:8" ht="25.5">
      <c r="A162" s="17"/>
      <c r="B162" s="18">
        <v>600</v>
      </c>
      <c r="C162" s="19" t="s">
        <v>22</v>
      </c>
      <c r="D162" s="20"/>
      <c r="E162" s="26">
        <v>150000</v>
      </c>
      <c r="F162" s="26"/>
      <c r="G162" s="26">
        <v>150000</v>
      </c>
      <c r="H162" s="26">
        <v>150000</v>
      </c>
    </row>
    <row r="163" spans="1:8" ht="38.25">
      <c r="A163" s="13" t="s">
        <v>200</v>
      </c>
      <c r="B163" s="13"/>
      <c r="C163" s="14" t="s">
        <v>201</v>
      </c>
      <c r="D163" s="15">
        <v>42208.8</v>
      </c>
      <c r="E163" s="16">
        <f>E164+E185+E194+E203+E212+E217+E224+E227</f>
        <v>45783200</v>
      </c>
      <c r="F163" s="16"/>
      <c r="G163" s="16">
        <f>G164+G185+G194+G203+G212+G217+G224+G227</f>
        <v>45783200</v>
      </c>
      <c r="H163" s="16">
        <f>H164+H185+H194+H203+H212+H217+H224+H227</f>
        <v>42831100</v>
      </c>
    </row>
    <row r="164" spans="1:8" ht="33" customHeight="1">
      <c r="A164" s="17" t="s">
        <v>202</v>
      </c>
      <c r="B164" s="18"/>
      <c r="C164" s="19" t="s">
        <v>203</v>
      </c>
      <c r="D164" s="20">
        <v>362.2</v>
      </c>
      <c r="E164" s="21">
        <f>E165+E167+E169+E171</f>
        <v>43917800</v>
      </c>
      <c r="F164" s="21"/>
      <c r="G164" s="21">
        <f>G165+G167+G169+G171</f>
        <v>43917800</v>
      </c>
      <c r="H164" s="21">
        <f>H165+H167+H169+H171</f>
        <v>42100000</v>
      </c>
    </row>
    <row r="165" spans="1:8" ht="25.5" customHeight="1">
      <c r="A165" s="17" t="s">
        <v>204</v>
      </c>
      <c r="B165" s="18"/>
      <c r="C165" s="19" t="s">
        <v>205</v>
      </c>
      <c r="D165" s="20"/>
      <c r="E165" s="21">
        <f>E166</f>
        <v>27347800</v>
      </c>
      <c r="F165" s="21"/>
      <c r="G165" s="21">
        <f>G166</f>
        <v>27347800</v>
      </c>
      <c r="H165" s="21">
        <f>H166</f>
        <v>26500000</v>
      </c>
    </row>
    <row r="166" spans="1:8" ht="26.25" customHeight="1">
      <c r="A166" s="17"/>
      <c r="B166" s="18">
        <v>600</v>
      </c>
      <c r="C166" s="19" t="s">
        <v>22</v>
      </c>
      <c r="D166" s="20"/>
      <c r="E166" s="21">
        <v>27347800</v>
      </c>
      <c r="F166" s="21"/>
      <c r="G166" s="21">
        <v>27347800</v>
      </c>
      <c r="H166" s="21">
        <v>26500000</v>
      </c>
    </row>
    <row r="167" spans="1:8" ht="39.75" customHeight="1">
      <c r="A167" s="17" t="s">
        <v>206</v>
      </c>
      <c r="B167" s="18"/>
      <c r="C167" s="19" t="s">
        <v>207</v>
      </c>
      <c r="D167" s="20"/>
      <c r="E167" s="21">
        <f>E168</f>
        <v>2000000</v>
      </c>
      <c r="F167" s="21"/>
      <c r="G167" s="21">
        <f>G168</f>
        <v>2000000</v>
      </c>
      <c r="H167" s="21">
        <f>H168</f>
        <v>2000000</v>
      </c>
    </row>
    <row r="168" spans="1:8" ht="26.25" customHeight="1">
      <c r="A168" s="17"/>
      <c r="B168" s="18">
        <v>600</v>
      </c>
      <c r="C168" s="19" t="s">
        <v>22</v>
      </c>
      <c r="D168" s="20"/>
      <c r="E168" s="21">
        <v>2000000</v>
      </c>
      <c r="F168" s="21"/>
      <c r="G168" s="21">
        <v>2000000</v>
      </c>
      <c r="H168" s="21">
        <v>2000000</v>
      </c>
    </row>
    <row r="169" spans="1:8" ht="26.25" customHeight="1">
      <c r="A169" s="17" t="s">
        <v>208</v>
      </c>
      <c r="B169" s="18"/>
      <c r="C169" s="19" t="s">
        <v>209</v>
      </c>
      <c r="D169" s="20"/>
      <c r="E169" s="21">
        <f>E170</f>
        <v>5820000</v>
      </c>
      <c r="F169" s="21"/>
      <c r="G169" s="21">
        <f>G170</f>
        <v>5820000</v>
      </c>
      <c r="H169" s="21">
        <f>H170</f>
        <v>5400000</v>
      </c>
    </row>
    <row r="170" spans="1:8" ht="26.25" customHeight="1">
      <c r="A170" s="17"/>
      <c r="B170" s="18">
        <v>600</v>
      </c>
      <c r="C170" s="19" t="s">
        <v>22</v>
      </c>
      <c r="D170" s="20"/>
      <c r="E170" s="21">
        <v>5820000</v>
      </c>
      <c r="F170" s="21"/>
      <c r="G170" s="21">
        <v>5820000</v>
      </c>
      <c r="H170" s="21">
        <v>5400000</v>
      </c>
    </row>
    <row r="171" spans="1:8" ht="26.25" customHeight="1">
      <c r="A171" s="17" t="s">
        <v>210</v>
      </c>
      <c r="B171" s="18"/>
      <c r="C171" s="19" t="s">
        <v>211</v>
      </c>
      <c r="D171" s="20"/>
      <c r="E171" s="21">
        <f>E172</f>
        <v>8750000</v>
      </c>
      <c r="F171" s="21"/>
      <c r="G171" s="21">
        <f>G172</f>
        <v>8750000</v>
      </c>
      <c r="H171" s="21">
        <f>H172</f>
        <v>8200000</v>
      </c>
    </row>
    <row r="172" spans="1:8" ht="26.25" customHeight="1">
      <c r="A172" s="17"/>
      <c r="B172" s="18">
        <v>600</v>
      </c>
      <c r="C172" s="19" t="s">
        <v>22</v>
      </c>
      <c r="D172" s="20"/>
      <c r="E172" s="21">
        <v>8750000</v>
      </c>
      <c r="F172" s="21"/>
      <c r="G172" s="21">
        <v>8750000</v>
      </c>
      <c r="H172" s="21">
        <v>8200000</v>
      </c>
    </row>
    <row r="173" spans="1:8" ht="59.25" customHeight="1" hidden="1">
      <c r="A173" s="17" t="s">
        <v>212</v>
      </c>
      <c r="B173" s="18"/>
      <c r="C173" s="29" t="s">
        <v>213</v>
      </c>
      <c r="D173" s="20"/>
      <c r="E173" s="21">
        <f>E174+E175</f>
        <v>0</v>
      </c>
      <c r="F173" s="21"/>
      <c r="G173" s="21">
        <f>G174+G175</f>
        <v>0</v>
      </c>
      <c r="H173" s="21">
        <f>H174+H175</f>
        <v>0</v>
      </c>
    </row>
    <row r="174" spans="1:8" ht="18" customHeight="1" hidden="1">
      <c r="A174" s="17"/>
      <c r="B174" s="18">
        <v>300</v>
      </c>
      <c r="C174" s="19" t="s">
        <v>68</v>
      </c>
      <c r="D174" s="20"/>
      <c r="E174" s="21"/>
      <c r="F174" s="21"/>
      <c r="G174" s="21"/>
      <c r="H174" s="21"/>
    </row>
    <row r="175" spans="1:8" ht="26.25" customHeight="1" hidden="1">
      <c r="A175" s="17"/>
      <c r="B175" s="18">
        <v>600</v>
      </c>
      <c r="C175" s="19" t="s">
        <v>22</v>
      </c>
      <c r="D175" s="20"/>
      <c r="E175" s="21"/>
      <c r="F175" s="21"/>
      <c r="G175" s="21"/>
      <c r="H175" s="21"/>
    </row>
    <row r="176" spans="1:8" ht="26.25" customHeight="1" hidden="1">
      <c r="A176" s="17" t="s">
        <v>214</v>
      </c>
      <c r="B176" s="18"/>
      <c r="C176" s="19" t="s">
        <v>80</v>
      </c>
      <c r="D176" s="20"/>
      <c r="E176" s="21">
        <f>E177</f>
        <v>15000</v>
      </c>
      <c r="F176" s="21"/>
      <c r="G176" s="21">
        <f>G177</f>
        <v>15000</v>
      </c>
      <c r="H176" s="21">
        <f>H177</f>
        <v>15000</v>
      </c>
    </row>
    <row r="177" spans="1:8" ht="26.25" customHeight="1" hidden="1">
      <c r="A177" s="17"/>
      <c r="B177" s="18">
        <v>600</v>
      </c>
      <c r="C177" s="19" t="s">
        <v>22</v>
      </c>
      <c r="D177" s="20"/>
      <c r="E177" s="21">
        <v>15000</v>
      </c>
      <c r="F177" s="21"/>
      <c r="G177" s="21">
        <v>15000</v>
      </c>
      <c r="H177" s="21">
        <v>15000</v>
      </c>
    </row>
    <row r="178" spans="1:8" ht="41.25" customHeight="1" hidden="1">
      <c r="A178" s="17" t="s">
        <v>215</v>
      </c>
      <c r="B178" s="18"/>
      <c r="C178" s="19" t="s">
        <v>82</v>
      </c>
      <c r="D178" s="20"/>
      <c r="E178" s="21">
        <f>E179</f>
        <v>20000</v>
      </c>
      <c r="F178" s="21"/>
      <c r="G178" s="21">
        <f>G179</f>
        <v>20000</v>
      </c>
      <c r="H178" s="21">
        <f>H179</f>
        <v>20000</v>
      </c>
    </row>
    <row r="179" spans="1:8" ht="26.25" customHeight="1" hidden="1">
      <c r="A179" s="17"/>
      <c r="B179" s="18">
        <v>600</v>
      </c>
      <c r="C179" s="19" t="s">
        <v>22</v>
      </c>
      <c r="D179" s="20"/>
      <c r="E179" s="21">
        <v>20000</v>
      </c>
      <c r="F179" s="21"/>
      <c r="G179" s="21">
        <v>20000</v>
      </c>
      <c r="H179" s="21">
        <v>20000</v>
      </c>
    </row>
    <row r="180" spans="1:8" ht="26.25" customHeight="1" hidden="1">
      <c r="A180" s="17" t="s">
        <v>216</v>
      </c>
      <c r="B180" s="18"/>
      <c r="C180" s="19" t="s">
        <v>80</v>
      </c>
      <c r="D180" s="20"/>
      <c r="E180" s="21"/>
      <c r="F180" s="21"/>
      <c r="G180" s="21"/>
      <c r="H180" s="21"/>
    </row>
    <row r="181" spans="1:8" ht="26.25" customHeight="1" hidden="1">
      <c r="A181" s="17"/>
      <c r="B181" s="18">
        <v>600</v>
      </c>
      <c r="C181" s="19" t="s">
        <v>22</v>
      </c>
      <c r="D181" s="20"/>
      <c r="E181" s="21"/>
      <c r="F181" s="21"/>
      <c r="G181" s="21"/>
      <c r="H181" s="21"/>
    </row>
    <row r="182" spans="1:8" ht="26.25" customHeight="1" hidden="1">
      <c r="A182" s="17" t="s">
        <v>217</v>
      </c>
      <c r="B182" s="18"/>
      <c r="C182" s="19" t="s">
        <v>218</v>
      </c>
      <c r="D182" s="20"/>
      <c r="E182" s="21">
        <f>E183</f>
        <v>0</v>
      </c>
      <c r="F182" s="21"/>
      <c r="G182" s="21">
        <f>G183</f>
        <v>0</v>
      </c>
      <c r="H182" s="21">
        <f>H183</f>
        <v>0</v>
      </c>
    </row>
    <row r="183" spans="1:8" ht="21.75" customHeight="1" hidden="1">
      <c r="A183" s="17" t="s">
        <v>219</v>
      </c>
      <c r="B183" s="18"/>
      <c r="C183" s="19" t="s">
        <v>220</v>
      </c>
      <c r="D183" s="20"/>
      <c r="E183" s="21">
        <v>0</v>
      </c>
      <c r="F183" s="21"/>
      <c r="G183" s="21">
        <v>0</v>
      </c>
      <c r="H183" s="21">
        <f>H184</f>
        <v>0</v>
      </c>
    </row>
    <row r="184" spans="1:8" ht="26.25" customHeight="1" hidden="1">
      <c r="A184" s="17"/>
      <c r="B184" s="18">
        <v>600</v>
      </c>
      <c r="C184" s="19" t="s">
        <v>22</v>
      </c>
      <c r="D184" s="20"/>
      <c r="E184" s="21">
        <v>0</v>
      </c>
      <c r="F184" s="21"/>
      <c r="G184" s="21">
        <v>0</v>
      </c>
      <c r="H184" s="21">
        <v>0</v>
      </c>
    </row>
    <row r="185" spans="1:8" ht="30" customHeight="1">
      <c r="A185" s="17" t="s">
        <v>221</v>
      </c>
      <c r="B185" s="18"/>
      <c r="C185" s="19" t="s">
        <v>222</v>
      </c>
      <c r="D185" s="20"/>
      <c r="E185" s="21">
        <f>E186+E188+E190+E192</f>
        <v>165300</v>
      </c>
      <c r="F185" s="21"/>
      <c r="G185" s="21">
        <f>G186+G188+G190+G192</f>
        <v>165300</v>
      </c>
      <c r="H185" s="21">
        <f>H186+H188+H190+H192</f>
        <v>165300</v>
      </c>
    </row>
    <row r="186" spans="1:8" ht="21.75" customHeight="1">
      <c r="A186" s="17" t="s">
        <v>223</v>
      </c>
      <c r="B186" s="18"/>
      <c r="C186" s="19" t="s">
        <v>224</v>
      </c>
      <c r="D186" s="20"/>
      <c r="E186" s="21">
        <f>E187</f>
        <v>55300</v>
      </c>
      <c r="F186" s="21"/>
      <c r="G186" s="21">
        <f>G187</f>
        <v>55300</v>
      </c>
      <c r="H186" s="21">
        <f>H187</f>
        <v>55300</v>
      </c>
    </row>
    <row r="187" spans="1:8" ht="27" customHeight="1">
      <c r="A187" s="17"/>
      <c r="B187" s="18">
        <v>600</v>
      </c>
      <c r="C187" s="19" t="s">
        <v>22</v>
      </c>
      <c r="D187" s="20"/>
      <c r="E187" s="21">
        <v>55300</v>
      </c>
      <c r="F187" s="21"/>
      <c r="G187" s="21">
        <v>55300</v>
      </c>
      <c r="H187" s="21">
        <v>55300</v>
      </c>
    </row>
    <row r="188" spans="1:8" ht="27" customHeight="1">
      <c r="A188" s="17" t="s">
        <v>225</v>
      </c>
      <c r="B188" s="18"/>
      <c r="C188" s="19" t="s">
        <v>226</v>
      </c>
      <c r="D188" s="20"/>
      <c r="E188" s="21">
        <f>E189</f>
        <v>30000</v>
      </c>
      <c r="F188" s="21"/>
      <c r="G188" s="21">
        <f>G189</f>
        <v>30000</v>
      </c>
      <c r="H188" s="21">
        <f>H189</f>
        <v>30000</v>
      </c>
    </row>
    <row r="189" spans="1:8" ht="27" customHeight="1">
      <c r="A189" s="17"/>
      <c r="B189" s="18">
        <v>600</v>
      </c>
      <c r="C189" s="19" t="s">
        <v>22</v>
      </c>
      <c r="D189" s="20"/>
      <c r="E189" s="21">
        <v>30000</v>
      </c>
      <c r="F189" s="21"/>
      <c r="G189" s="21">
        <v>30000</v>
      </c>
      <c r="H189" s="21">
        <v>30000</v>
      </c>
    </row>
    <row r="190" spans="1:8" ht="27" customHeight="1">
      <c r="A190" s="17" t="s">
        <v>227</v>
      </c>
      <c r="B190" s="18"/>
      <c r="C190" s="19" t="s">
        <v>228</v>
      </c>
      <c r="D190" s="20"/>
      <c r="E190" s="21">
        <f>E191</f>
        <v>30000</v>
      </c>
      <c r="F190" s="21"/>
      <c r="G190" s="21">
        <f>G191</f>
        <v>30000</v>
      </c>
      <c r="H190" s="21">
        <f>H191</f>
        <v>30000</v>
      </c>
    </row>
    <row r="191" spans="1:8" ht="27" customHeight="1">
      <c r="A191" s="17"/>
      <c r="B191" s="18">
        <v>600</v>
      </c>
      <c r="C191" s="19" t="s">
        <v>22</v>
      </c>
      <c r="D191" s="20"/>
      <c r="E191" s="21">
        <v>30000</v>
      </c>
      <c r="F191" s="21"/>
      <c r="G191" s="21">
        <v>30000</v>
      </c>
      <c r="H191" s="21">
        <v>30000</v>
      </c>
    </row>
    <row r="192" spans="1:8" ht="27" customHeight="1">
      <c r="A192" s="17" t="s">
        <v>229</v>
      </c>
      <c r="B192" s="18"/>
      <c r="C192" s="19" t="s">
        <v>230</v>
      </c>
      <c r="D192" s="20"/>
      <c r="E192" s="21">
        <f>E193</f>
        <v>50000</v>
      </c>
      <c r="F192" s="21"/>
      <c r="G192" s="21">
        <f>G193</f>
        <v>50000</v>
      </c>
      <c r="H192" s="21">
        <f>H193</f>
        <v>50000</v>
      </c>
    </row>
    <row r="193" spans="1:8" ht="27" customHeight="1">
      <c r="A193" s="17"/>
      <c r="B193" s="18">
        <v>600</v>
      </c>
      <c r="C193" s="19" t="s">
        <v>22</v>
      </c>
      <c r="D193" s="20"/>
      <c r="E193" s="21">
        <v>50000</v>
      </c>
      <c r="F193" s="21"/>
      <c r="G193" s="21">
        <v>50000</v>
      </c>
      <c r="H193" s="21">
        <v>50000</v>
      </c>
    </row>
    <row r="194" spans="1:8" ht="27" customHeight="1">
      <c r="A194" s="17" t="s">
        <v>217</v>
      </c>
      <c r="B194" s="18"/>
      <c r="C194" s="19" t="s">
        <v>231</v>
      </c>
      <c r="D194" s="20"/>
      <c r="E194" s="21">
        <f>E195+E197+E199+E201</f>
        <v>1064600</v>
      </c>
      <c r="F194" s="21"/>
      <c r="G194" s="21">
        <f>G195+G197+G199+G201</f>
        <v>1064600</v>
      </c>
      <c r="H194" s="21">
        <f>H195+H197+H199+H201</f>
        <v>25000</v>
      </c>
    </row>
    <row r="195" spans="1:8" ht="27" customHeight="1">
      <c r="A195" s="17" t="s">
        <v>232</v>
      </c>
      <c r="B195" s="18"/>
      <c r="C195" s="19" t="s">
        <v>233</v>
      </c>
      <c r="D195" s="20"/>
      <c r="E195" s="21">
        <f>E196</f>
        <v>750000</v>
      </c>
      <c r="F195" s="21"/>
      <c r="G195" s="21">
        <f>G196</f>
        <v>750000</v>
      </c>
      <c r="H195" s="21">
        <f>H196</f>
        <v>0</v>
      </c>
    </row>
    <row r="196" spans="1:8" ht="27" customHeight="1">
      <c r="A196" s="17"/>
      <c r="B196" s="18">
        <v>600</v>
      </c>
      <c r="C196" s="19" t="s">
        <v>22</v>
      </c>
      <c r="D196" s="20"/>
      <c r="E196" s="21">
        <v>750000</v>
      </c>
      <c r="F196" s="21"/>
      <c r="G196" s="21">
        <v>750000</v>
      </c>
      <c r="H196" s="21">
        <v>0</v>
      </c>
    </row>
    <row r="197" spans="1:8" ht="20.25" customHeight="1">
      <c r="A197" s="17" t="s">
        <v>234</v>
      </c>
      <c r="B197" s="18"/>
      <c r="C197" s="19" t="s">
        <v>235</v>
      </c>
      <c r="D197" s="20"/>
      <c r="E197" s="21">
        <f>E198</f>
        <v>25000</v>
      </c>
      <c r="F197" s="21"/>
      <c r="G197" s="21">
        <f>G198</f>
        <v>25000</v>
      </c>
      <c r="H197" s="21">
        <f>H198</f>
        <v>25000</v>
      </c>
    </row>
    <row r="198" spans="1:8" ht="27" customHeight="1">
      <c r="A198" s="17"/>
      <c r="B198" s="18">
        <v>600</v>
      </c>
      <c r="C198" s="19" t="s">
        <v>22</v>
      </c>
      <c r="D198" s="20"/>
      <c r="E198" s="21">
        <v>25000</v>
      </c>
      <c r="F198" s="21"/>
      <c r="G198" s="21">
        <v>25000</v>
      </c>
      <c r="H198" s="21">
        <v>25000</v>
      </c>
    </row>
    <row r="199" spans="1:8" ht="27" customHeight="1">
      <c r="A199" s="17" t="s">
        <v>236</v>
      </c>
      <c r="B199" s="18"/>
      <c r="C199" s="19" t="s">
        <v>237</v>
      </c>
      <c r="D199" s="20"/>
      <c r="E199" s="21">
        <f>E200</f>
        <v>172600</v>
      </c>
      <c r="F199" s="21"/>
      <c r="G199" s="21">
        <f>G200</f>
        <v>172600</v>
      </c>
      <c r="H199" s="21">
        <f>H200</f>
        <v>0</v>
      </c>
    </row>
    <row r="200" spans="1:8" ht="27" customHeight="1">
      <c r="A200" s="17"/>
      <c r="B200" s="18">
        <v>600</v>
      </c>
      <c r="C200" s="19" t="s">
        <v>22</v>
      </c>
      <c r="D200" s="20"/>
      <c r="E200" s="21">
        <v>172600</v>
      </c>
      <c r="F200" s="21"/>
      <c r="G200" s="21">
        <v>172600</v>
      </c>
      <c r="H200" s="21">
        <v>0</v>
      </c>
    </row>
    <row r="201" spans="1:8" ht="24.75" customHeight="1">
      <c r="A201" s="17" t="s">
        <v>238</v>
      </c>
      <c r="B201" s="18"/>
      <c r="C201" s="19" t="s">
        <v>239</v>
      </c>
      <c r="D201" s="20"/>
      <c r="E201" s="21">
        <f>E202</f>
        <v>117000</v>
      </c>
      <c r="F201" s="21"/>
      <c r="G201" s="21">
        <f>G202</f>
        <v>117000</v>
      </c>
      <c r="H201" s="21">
        <v>0</v>
      </c>
    </row>
    <row r="202" spans="1:8" ht="33.75" customHeight="1">
      <c r="A202" s="17"/>
      <c r="B202" s="18">
        <v>600</v>
      </c>
      <c r="C202" s="19" t="s">
        <v>22</v>
      </c>
      <c r="D202" s="20"/>
      <c r="E202" s="21">
        <v>117000</v>
      </c>
      <c r="F202" s="21"/>
      <c r="G202" s="21">
        <v>117000</v>
      </c>
      <c r="H202" s="21">
        <v>0</v>
      </c>
    </row>
    <row r="203" spans="1:8" ht="21.75" customHeight="1">
      <c r="A203" s="17" t="s">
        <v>240</v>
      </c>
      <c r="B203" s="18"/>
      <c r="C203" s="19" t="s">
        <v>241</v>
      </c>
      <c r="D203" s="20"/>
      <c r="E203" s="21">
        <f>E204+E206+E208+E210</f>
        <v>381500</v>
      </c>
      <c r="F203" s="21"/>
      <c r="G203" s="21">
        <f>G204+G206+G208+G210</f>
        <v>381500</v>
      </c>
      <c r="H203" s="21">
        <f>H204+H206+H208+H210</f>
        <v>100000</v>
      </c>
    </row>
    <row r="204" spans="1:8" ht="33.75" customHeight="1">
      <c r="A204" s="17" t="s">
        <v>242</v>
      </c>
      <c r="B204" s="18"/>
      <c r="C204" s="19" t="s">
        <v>243</v>
      </c>
      <c r="D204" s="20"/>
      <c r="E204" s="21">
        <f>E205</f>
        <v>50000</v>
      </c>
      <c r="F204" s="21"/>
      <c r="G204" s="21">
        <f>G205</f>
        <v>50000</v>
      </c>
      <c r="H204" s="21">
        <f>H205</f>
        <v>50000</v>
      </c>
    </row>
    <row r="205" spans="1:8" ht="31.5" customHeight="1">
      <c r="A205" s="17"/>
      <c r="B205" s="24" t="s">
        <v>45</v>
      </c>
      <c r="C205" s="25" t="s">
        <v>46</v>
      </c>
      <c r="D205" s="20"/>
      <c r="E205" s="21">
        <v>50000</v>
      </c>
      <c r="F205" s="21"/>
      <c r="G205" s="21">
        <v>50000</v>
      </c>
      <c r="H205" s="21">
        <v>50000</v>
      </c>
    </row>
    <row r="206" spans="1:8" ht="23.25" customHeight="1">
      <c r="A206" s="17" t="s">
        <v>244</v>
      </c>
      <c r="B206" s="18"/>
      <c r="C206" s="19" t="s">
        <v>245</v>
      </c>
      <c r="D206" s="20"/>
      <c r="E206" s="21">
        <f>E207</f>
        <v>50000</v>
      </c>
      <c r="F206" s="21"/>
      <c r="G206" s="21">
        <f>G207</f>
        <v>50000</v>
      </c>
      <c r="H206" s="21">
        <f>H207</f>
        <v>50000</v>
      </c>
    </row>
    <row r="207" spans="1:8" ht="25.5" customHeight="1">
      <c r="A207" s="17"/>
      <c r="B207" s="24" t="s">
        <v>45</v>
      </c>
      <c r="C207" s="25" t="s">
        <v>46</v>
      </c>
      <c r="D207" s="20"/>
      <c r="E207" s="21">
        <v>50000</v>
      </c>
      <c r="F207" s="21"/>
      <c r="G207" s="21">
        <v>50000</v>
      </c>
      <c r="H207" s="21">
        <v>50000</v>
      </c>
    </row>
    <row r="208" spans="1:8" ht="33.75" customHeight="1">
      <c r="A208" s="17" t="s">
        <v>246</v>
      </c>
      <c r="B208" s="18"/>
      <c r="C208" s="19" t="s">
        <v>247</v>
      </c>
      <c r="D208" s="20"/>
      <c r="E208" s="21">
        <f>E209</f>
        <v>150000</v>
      </c>
      <c r="F208" s="21"/>
      <c r="G208" s="21">
        <f>G209</f>
        <v>150000</v>
      </c>
      <c r="H208" s="21">
        <f>H209</f>
        <v>0</v>
      </c>
    </row>
    <row r="209" spans="1:8" ht="28.5" customHeight="1">
      <c r="A209" s="17"/>
      <c r="B209" s="24" t="s">
        <v>45</v>
      </c>
      <c r="C209" s="25" t="s">
        <v>46</v>
      </c>
      <c r="D209" s="20"/>
      <c r="E209" s="21">
        <v>150000</v>
      </c>
      <c r="F209" s="21"/>
      <c r="G209" s="21">
        <v>150000</v>
      </c>
      <c r="H209" s="21">
        <v>0</v>
      </c>
    </row>
    <row r="210" spans="1:8" ht="33.75" customHeight="1">
      <c r="A210" s="17" t="s">
        <v>248</v>
      </c>
      <c r="B210" s="18"/>
      <c r="C210" s="19" t="s">
        <v>249</v>
      </c>
      <c r="D210" s="20"/>
      <c r="E210" s="21">
        <f>E211</f>
        <v>131500</v>
      </c>
      <c r="F210" s="21"/>
      <c r="G210" s="21">
        <f>G211</f>
        <v>131500</v>
      </c>
      <c r="H210" s="21">
        <f>H211</f>
        <v>0</v>
      </c>
    </row>
    <row r="211" spans="1:8" ht="19.5" customHeight="1">
      <c r="A211" s="17"/>
      <c r="B211" s="17">
        <v>300</v>
      </c>
      <c r="C211" s="19" t="s">
        <v>68</v>
      </c>
      <c r="D211" s="20"/>
      <c r="E211" s="21">
        <v>131500</v>
      </c>
      <c r="F211" s="21"/>
      <c r="G211" s="21">
        <v>131500</v>
      </c>
      <c r="H211" s="21">
        <v>0</v>
      </c>
    </row>
    <row r="212" spans="1:8" ht="33.75" customHeight="1">
      <c r="A212" s="17" t="s">
        <v>250</v>
      </c>
      <c r="B212" s="18"/>
      <c r="C212" s="29" t="s">
        <v>251</v>
      </c>
      <c r="D212" s="20"/>
      <c r="E212" s="21">
        <f>E213+E215</f>
        <v>114000</v>
      </c>
      <c r="F212" s="21"/>
      <c r="G212" s="21">
        <f>G213+G215</f>
        <v>114000</v>
      </c>
      <c r="H212" s="21">
        <f>H213+H215</f>
        <v>114000</v>
      </c>
    </row>
    <row r="213" spans="1:8" ht="27" customHeight="1">
      <c r="A213" s="17" t="s">
        <v>252</v>
      </c>
      <c r="B213" s="17"/>
      <c r="C213" s="19" t="s">
        <v>253</v>
      </c>
      <c r="D213" s="20"/>
      <c r="E213" s="21">
        <f>E214</f>
        <v>54000</v>
      </c>
      <c r="F213" s="21"/>
      <c r="G213" s="21">
        <f>G214</f>
        <v>54000</v>
      </c>
      <c r="H213" s="21">
        <f>H214</f>
        <v>54000</v>
      </c>
    </row>
    <row r="214" spans="1:8" ht="32.25" customHeight="1">
      <c r="A214" s="17"/>
      <c r="B214" s="17">
        <v>600</v>
      </c>
      <c r="C214" s="19" t="s">
        <v>22</v>
      </c>
      <c r="D214" s="20"/>
      <c r="E214" s="21">
        <v>54000</v>
      </c>
      <c r="F214" s="21"/>
      <c r="G214" s="21">
        <v>54000</v>
      </c>
      <c r="H214" s="21">
        <v>54000</v>
      </c>
    </row>
    <row r="215" spans="1:8" ht="32.25" customHeight="1">
      <c r="A215" s="17" t="s">
        <v>254</v>
      </c>
      <c r="B215" s="17"/>
      <c r="C215" s="19" t="s">
        <v>255</v>
      </c>
      <c r="D215" s="20"/>
      <c r="E215" s="21">
        <f>E216</f>
        <v>60000</v>
      </c>
      <c r="F215" s="21"/>
      <c r="G215" s="21">
        <f>G216</f>
        <v>60000</v>
      </c>
      <c r="H215" s="21">
        <f>H216</f>
        <v>60000</v>
      </c>
    </row>
    <row r="216" spans="1:8" ht="32.25" customHeight="1">
      <c r="A216" s="17"/>
      <c r="B216" s="17">
        <v>600</v>
      </c>
      <c r="C216" s="19" t="s">
        <v>22</v>
      </c>
      <c r="D216" s="20"/>
      <c r="E216" s="21">
        <v>60000</v>
      </c>
      <c r="F216" s="21"/>
      <c r="G216" s="21">
        <v>60000</v>
      </c>
      <c r="H216" s="21">
        <v>60000</v>
      </c>
    </row>
    <row r="217" spans="1:8" ht="19.5" customHeight="1">
      <c r="A217" s="17" t="s">
        <v>256</v>
      </c>
      <c r="B217" s="17"/>
      <c r="C217" s="19" t="s">
        <v>257</v>
      </c>
      <c r="D217" s="20"/>
      <c r="E217" s="21">
        <f>E218</f>
        <v>0</v>
      </c>
      <c r="F217" s="21"/>
      <c r="G217" s="21">
        <f>G218</f>
        <v>0</v>
      </c>
      <c r="H217" s="21">
        <f>H219+H221+H223</f>
        <v>236800</v>
      </c>
    </row>
    <row r="218" spans="1:8" ht="18.75" customHeight="1">
      <c r="A218" s="17" t="s">
        <v>258</v>
      </c>
      <c r="B218" s="17"/>
      <c r="C218" s="19" t="s">
        <v>259</v>
      </c>
      <c r="D218" s="20"/>
      <c r="E218" s="21">
        <f>E219</f>
        <v>0</v>
      </c>
      <c r="F218" s="21"/>
      <c r="G218" s="21">
        <f>G219</f>
        <v>0</v>
      </c>
      <c r="H218" s="21">
        <f>H219</f>
        <v>64200</v>
      </c>
    </row>
    <row r="219" spans="1:8" ht="32.25" customHeight="1">
      <c r="A219" s="17"/>
      <c r="B219" s="17">
        <v>600</v>
      </c>
      <c r="C219" s="19" t="s">
        <v>22</v>
      </c>
      <c r="D219" s="20"/>
      <c r="E219" s="21">
        <v>0</v>
      </c>
      <c r="F219" s="21"/>
      <c r="G219" s="21">
        <v>0</v>
      </c>
      <c r="H219" s="21">
        <v>64200</v>
      </c>
    </row>
    <row r="220" spans="1:8" ht="32.25" customHeight="1">
      <c r="A220" s="17" t="s">
        <v>260</v>
      </c>
      <c r="B220" s="17"/>
      <c r="C220" s="19" t="s">
        <v>261</v>
      </c>
      <c r="D220" s="20"/>
      <c r="E220" s="21">
        <v>0</v>
      </c>
      <c r="F220" s="21"/>
      <c r="G220" s="21">
        <v>0</v>
      </c>
      <c r="H220" s="21">
        <f>H221</f>
        <v>125500</v>
      </c>
    </row>
    <row r="221" spans="1:8" ht="32.25" customHeight="1">
      <c r="A221" s="17"/>
      <c r="B221" s="17">
        <v>600</v>
      </c>
      <c r="C221" s="19" t="s">
        <v>22</v>
      </c>
      <c r="D221" s="20"/>
      <c r="E221" s="21">
        <v>0</v>
      </c>
      <c r="F221" s="21"/>
      <c r="G221" s="21">
        <v>0</v>
      </c>
      <c r="H221" s="21">
        <v>125500</v>
      </c>
    </row>
    <row r="222" spans="1:8" ht="20.25" customHeight="1">
      <c r="A222" s="17" t="s">
        <v>262</v>
      </c>
      <c r="B222" s="17"/>
      <c r="C222" s="19" t="s">
        <v>263</v>
      </c>
      <c r="D222" s="20"/>
      <c r="E222" s="21">
        <v>0</v>
      </c>
      <c r="F222" s="21"/>
      <c r="G222" s="21">
        <v>0</v>
      </c>
      <c r="H222" s="21">
        <f>H223</f>
        <v>47100</v>
      </c>
    </row>
    <row r="223" spans="1:8" ht="32.25" customHeight="1">
      <c r="A223" s="17"/>
      <c r="B223" s="17">
        <v>600</v>
      </c>
      <c r="C223" s="19" t="s">
        <v>22</v>
      </c>
      <c r="D223" s="20"/>
      <c r="E223" s="21">
        <v>0</v>
      </c>
      <c r="F223" s="21"/>
      <c r="G223" s="21">
        <v>0</v>
      </c>
      <c r="H223" s="21">
        <v>47100</v>
      </c>
    </row>
    <row r="224" spans="1:8" ht="32.25" customHeight="1">
      <c r="A224" s="17" t="s">
        <v>264</v>
      </c>
      <c r="B224" s="18"/>
      <c r="C224" s="19" t="s">
        <v>265</v>
      </c>
      <c r="D224" s="20"/>
      <c r="E224" s="21">
        <f>E225</f>
        <v>50000</v>
      </c>
      <c r="F224" s="21"/>
      <c r="G224" s="21">
        <f>G225</f>
        <v>50000</v>
      </c>
      <c r="H224" s="21">
        <f>H225</f>
        <v>0</v>
      </c>
    </row>
    <row r="225" spans="1:8" ht="21.75" customHeight="1">
      <c r="A225" s="17" t="s">
        <v>266</v>
      </c>
      <c r="B225" s="17"/>
      <c r="C225" s="19" t="s">
        <v>267</v>
      </c>
      <c r="D225" s="20"/>
      <c r="E225" s="21">
        <f>E226</f>
        <v>50000</v>
      </c>
      <c r="F225" s="21"/>
      <c r="G225" s="21">
        <f>G226</f>
        <v>50000</v>
      </c>
      <c r="H225" s="21">
        <f>H226</f>
        <v>0</v>
      </c>
    </row>
    <row r="226" spans="1:8" ht="32.25" customHeight="1">
      <c r="A226" s="17"/>
      <c r="B226" s="17">
        <v>600</v>
      </c>
      <c r="C226" s="19" t="s">
        <v>22</v>
      </c>
      <c r="D226" s="20"/>
      <c r="E226" s="21">
        <v>50000</v>
      </c>
      <c r="F226" s="21"/>
      <c r="G226" s="21">
        <v>50000</v>
      </c>
      <c r="H226" s="21">
        <v>0</v>
      </c>
    </row>
    <row r="227" spans="1:8" ht="42" customHeight="1">
      <c r="A227" s="17" t="s">
        <v>268</v>
      </c>
      <c r="B227" s="18"/>
      <c r="C227" s="19" t="s">
        <v>269</v>
      </c>
      <c r="D227" s="20"/>
      <c r="E227" s="21">
        <f>E228</f>
        <v>90000</v>
      </c>
      <c r="F227" s="21"/>
      <c r="G227" s="21">
        <f>G228</f>
        <v>90000</v>
      </c>
      <c r="H227" s="21">
        <f>H228</f>
        <v>90000</v>
      </c>
    </row>
    <row r="228" spans="1:8" ht="21" customHeight="1">
      <c r="A228" s="17" t="s">
        <v>270</v>
      </c>
      <c r="B228" s="17"/>
      <c r="C228" s="19" t="s">
        <v>271</v>
      </c>
      <c r="D228" s="20"/>
      <c r="E228" s="21">
        <f>E229</f>
        <v>90000</v>
      </c>
      <c r="F228" s="21"/>
      <c r="G228" s="21">
        <f>G229</f>
        <v>90000</v>
      </c>
      <c r="H228" s="21">
        <f>H229</f>
        <v>90000</v>
      </c>
    </row>
    <row r="229" spans="1:8" ht="32.25" customHeight="1">
      <c r="A229" s="17"/>
      <c r="B229" s="17">
        <v>600</v>
      </c>
      <c r="C229" s="19" t="s">
        <v>22</v>
      </c>
      <c r="D229" s="20"/>
      <c r="E229" s="21">
        <v>90000</v>
      </c>
      <c r="F229" s="21"/>
      <c r="G229" s="21">
        <v>90000</v>
      </c>
      <c r="H229" s="21">
        <v>90000</v>
      </c>
    </row>
    <row r="230" spans="1:8" ht="43.5" customHeight="1">
      <c r="A230" s="13" t="s">
        <v>272</v>
      </c>
      <c r="B230" s="13"/>
      <c r="C230" s="14" t="s">
        <v>273</v>
      </c>
      <c r="D230" s="15">
        <v>6313.8</v>
      </c>
      <c r="E230" s="16">
        <f>E231+E234+E237+E240</f>
        <v>3830000</v>
      </c>
      <c r="F230" s="16"/>
      <c r="G230" s="16">
        <f>G231+G234+G237+G240</f>
        <v>3830000</v>
      </c>
      <c r="H230" s="16">
        <f>H231+H234+H237+H240</f>
        <v>3830000</v>
      </c>
    </row>
    <row r="231" spans="1:8" ht="25.5">
      <c r="A231" s="17" t="s">
        <v>274</v>
      </c>
      <c r="B231" s="18"/>
      <c r="C231" s="30" t="s">
        <v>275</v>
      </c>
      <c r="D231" s="20">
        <v>1002.8</v>
      </c>
      <c r="E231" s="21">
        <f>E232</f>
        <v>3600000</v>
      </c>
      <c r="F231" s="21"/>
      <c r="G231" s="21">
        <f>G232</f>
        <v>3600000</v>
      </c>
      <c r="H231" s="21">
        <f>H232</f>
        <v>3600000</v>
      </c>
    </row>
    <row r="232" spans="1:8" ht="25.5">
      <c r="A232" s="17" t="s">
        <v>276</v>
      </c>
      <c r="B232" s="18"/>
      <c r="C232" s="30" t="s">
        <v>277</v>
      </c>
      <c r="D232" s="20">
        <v>11</v>
      </c>
      <c r="E232" s="21">
        <f>E233</f>
        <v>3600000</v>
      </c>
      <c r="F232" s="21"/>
      <c r="G232" s="21">
        <f>G233</f>
        <v>3600000</v>
      </c>
      <c r="H232" s="21">
        <f>H233</f>
        <v>3600000</v>
      </c>
    </row>
    <row r="233" spans="1:8" ht="27.75" customHeight="1">
      <c r="A233" s="17"/>
      <c r="B233" s="18">
        <v>600</v>
      </c>
      <c r="C233" s="19" t="s">
        <v>22</v>
      </c>
      <c r="D233" s="20">
        <v>11</v>
      </c>
      <c r="E233" s="21">
        <v>3600000</v>
      </c>
      <c r="F233" s="21"/>
      <c r="G233" s="21">
        <v>3600000</v>
      </c>
      <c r="H233" s="21">
        <v>3600000</v>
      </c>
    </row>
    <row r="234" spans="1:8" ht="27" customHeight="1">
      <c r="A234" s="17" t="s">
        <v>278</v>
      </c>
      <c r="B234" s="18"/>
      <c r="C234" s="19" t="s">
        <v>279</v>
      </c>
      <c r="D234" s="20"/>
      <c r="E234" s="21">
        <f>E235</f>
        <v>193000</v>
      </c>
      <c r="F234" s="21"/>
      <c r="G234" s="21">
        <f>G235</f>
        <v>193000</v>
      </c>
      <c r="H234" s="21">
        <f>H235</f>
        <v>193000</v>
      </c>
    </row>
    <row r="235" spans="1:8" ht="33" customHeight="1">
      <c r="A235" s="17" t="s">
        <v>280</v>
      </c>
      <c r="B235" s="18"/>
      <c r="C235" s="30" t="s">
        <v>281</v>
      </c>
      <c r="D235" s="20">
        <v>620</v>
      </c>
      <c r="E235" s="21">
        <f>E236</f>
        <v>193000</v>
      </c>
      <c r="F235" s="21"/>
      <c r="G235" s="21">
        <f>G236</f>
        <v>193000</v>
      </c>
      <c r="H235" s="21">
        <f>H236</f>
        <v>193000</v>
      </c>
    </row>
    <row r="236" spans="1:8" ht="27" customHeight="1">
      <c r="A236" s="17"/>
      <c r="B236" s="18">
        <v>600</v>
      </c>
      <c r="C236" s="19" t="s">
        <v>22</v>
      </c>
      <c r="D236" s="20">
        <v>620</v>
      </c>
      <c r="E236" s="21">
        <v>193000</v>
      </c>
      <c r="F236" s="21"/>
      <c r="G236" s="21">
        <v>193000</v>
      </c>
      <c r="H236" s="21">
        <v>193000</v>
      </c>
    </row>
    <row r="237" spans="1:8" ht="32.25" customHeight="1">
      <c r="A237" s="17" t="s">
        <v>282</v>
      </c>
      <c r="B237" s="18"/>
      <c r="C237" s="19" t="s">
        <v>283</v>
      </c>
      <c r="D237" s="20"/>
      <c r="E237" s="21">
        <f>E238</f>
        <v>12000</v>
      </c>
      <c r="F237" s="21"/>
      <c r="G237" s="21">
        <f>G238</f>
        <v>12000</v>
      </c>
      <c r="H237" s="21">
        <f>H238</f>
        <v>12000</v>
      </c>
    </row>
    <row r="238" spans="1:8" ht="38.25">
      <c r="A238" s="17" t="s">
        <v>284</v>
      </c>
      <c r="B238" s="18"/>
      <c r="C238" s="19" t="s">
        <v>285</v>
      </c>
      <c r="D238" s="20">
        <v>351.8</v>
      </c>
      <c r="E238" s="21">
        <f>E239</f>
        <v>12000</v>
      </c>
      <c r="F238" s="21"/>
      <c r="G238" s="21">
        <f>G239</f>
        <v>12000</v>
      </c>
      <c r="H238" s="21">
        <f>H239</f>
        <v>12000</v>
      </c>
    </row>
    <row r="239" spans="1:8" ht="25.5">
      <c r="A239" s="17"/>
      <c r="B239" s="18">
        <v>600</v>
      </c>
      <c r="C239" s="19" t="s">
        <v>22</v>
      </c>
      <c r="D239" s="20">
        <v>351.8</v>
      </c>
      <c r="E239" s="21">
        <v>12000</v>
      </c>
      <c r="F239" s="21"/>
      <c r="G239" s="21">
        <v>12000</v>
      </c>
      <c r="H239" s="21">
        <v>12000</v>
      </c>
    </row>
    <row r="240" spans="1:8" ht="12.75">
      <c r="A240" s="17" t="s">
        <v>286</v>
      </c>
      <c r="B240" s="18"/>
      <c r="C240" s="19" t="s">
        <v>287</v>
      </c>
      <c r="D240" s="20"/>
      <c r="E240" s="21">
        <f>E241</f>
        <v>25000</v>
      </c>
      <c r="F240" s="21"/>
      <c r="G240" s="21">
        <f>G241</f>
        <v>25000</v>
      </c>
      <c r="H240" s="21">
        <f>H241</f>
        <v>25000</v>
      </c>
    </row>
    <row r="241" spans="1:8" ht="12.75">
      <c r="A241" s="17" t="s">
        <v>288</v>
      </c>
      <c r="B241" s="18"/>
      <c r="C241" s="19" t="s">
        <v>289</v>
      </c>
      <c r="D241" s="20"/>
      <c r="E241" s="21">
        <f>E242</f>
        <v>25000</v>
      </c>
      <c r="F241" s="21"/>
      <c r="G241" s="21">
        <f>G242</f>
        <v>25000</v>
      </c>
      <c r="H241" s="21">
        <f>H242</f>
        <v>25000</v>
      </c>
    </row>
    <row r="242" spans="1:8" ht="25.5">
      <c r="A242" s="17"/>
      <c r="B242" s="18">
        <v>600</v>
      </c>
      <c r="C242" s="19" t="s">
        <v>22</v>
      </c>
      <c r="D242" s="20"/>
      <c r="E242" s="21">
        <v>25000</v>
      </c>
      <c r="F242" s="21"/>
      <c r="G242" s="21">
        <v>25000</v>
      </c>
      <c r="H242" s="21">
        <v>25000</v>
      </c>
    </row>
    <row r="243" spans="1:8" ht="33.75" customHeight="1">
      <c r="A243" s="13" t="s">
        <v>290</v>
      </c>
      <c r="B243" s="13"/>
      <c r="C243" s="14" t="s">
        <v>291</v>
      </c>
      <c r="D243" s="15">
        <v>7291.1</v>
      </c>
      <c r="E243" s="16">
        <f>E244+E253</f>
        <v>189480</v>
      </c>
      <c r="F243" s="16"/>
      <c r="G243" s="16">
        <f>G244+G253</f>
        <v>189480</v>
      </c>
      <c r="H243" s="16">
        <f>H244+H253</f>
        <v>187600</v>
      </c>
    </row>
    <row r="244" spans="1:8" ht="12.75">
      <c r="A244" s="17" t="s">
        <v>292</v>
      </c>
      <c r="B244" s="17"/>
      <c r="C244" s="19" t="s">
        <v>293</v>
      </c>
      <c r="D244" s="28"/>
      <c r="E244" s="26">
        <f>E245+E250</f>
        <v>87500</v>
      </c>
      <c r="F244" s="26"/>
      <c r="G244" s="26">
        <f>G245+G250</f>
        <v>87500</v>
      </c>
      <c r="H244" s="26">
        <f>H245+H250</f>
        <v>88600</v>
      </c>
    </row>
    <row r="245" spans="1:8" ht="25.5">
      <c r="A245" s="17" t="s">
        <v>294</v>
      </c>
      <c r="B245" s="18"/>
      <c r="C245" s="19" t="s">
        <v>295</v>
      </c>
      <c r="D245" s="20">
        <v>3653.5</v>
      </c>
      <c r="E245" s="21">
        <f>E246+E248</f>
        <v>35000</v>
      </c>
      <c r="F245" s="21"/>
      <c r="G245" s="21">
        <f>G246+G248</f>
        <v>35000</v>
      </c>
      <c r="H245" s="21">
        <f>H246+H248</f>
        <v>35000</v>
      </c>
    </row>
    <row r="246" spans="1:8" ht="12.75">
      <c r="A246" s="17" t="s">
        <v>296</v>
      </c>
      <c r="B246" s="18"/>
      <c r="C246" s="19" t="s">
        <v>297</v>
      </c>
      <c r="D246" s="20">
        <v>220</v>
      </c>
      <c r="E246" s="21">
        <f>E247</f>
        <v>30000</v>
      </c>
      <c r="F246" s="21"/>
      <c r="G246" s="21">
        <f>G247</f>
        <v>30000</v>
      </c>
      <c r="H246" s="21">
        <f>H247</f>
        <v>30000</v>
      </c>
    </row>
    <row r="247" spans="1:8" ht="30" customHeight="1">
      <c r="A247" s="17"/>
      <c r="B247" s="24" t="s">
        <v>45</v>
      </c>
      <c r="C247" s="25" t="s">
        <v>46</v>
      </c>
      <c r="D247" s="20"/>
      <c r="E247" s="21">
        <v>30000</v>
      </c>
      <c r="F247" s="21"/>
      <c r="G247" s="21">
        <v>30000</v>
      </c>
      <c r="H247" s="21">
        <v>30000</v>
      </c>
    </row>
    <row r="248" spans="1:8" ht="38.25">
      <c r="A248" s="17" t="s">
        <v>298</v>
      </c>
      <c r="B248" s="18"/>
      <c r="C248" s="19" t="s">
        <v>299</v>
      </c>
      <c r="D248" s="20"/>
      <c r="E248" s="21">
        <f>E249</f>
        <v>5000</v>
      </c>
      <c r="F248" s="21"/>
      <c r="G248" s="21">
        <f>G249</f>
        <v>5000</v>
      </c>
      <c r="H248" s="21">
        <f>H249</f>
        <v>5000</v>
      </c>
    </row>
    <row r="249" spans="1:8" ht="28.5" customHeight="1">
      <c r="A249" s="17"/>
      <c r="B249" s="24" t="s">
        <v>45</v>
      </c>
      <c r="C249" s="25" t="s">
        <v>46</v>
      </c>
      <c r="D249" s="20"/>
      <c r="E249" s="21">
        <v>5000</v>
      </c>
      <c r="F249" s="21"/>
      <c r="G249" s="21">
        <v>5000</v>
      </c>
      <c r="H249" s="21">
        <v>5000</v>
      </c>
    </row>
    <row r="250" spans="1:8" ht="25.5">
      <c r="A250" s="17" t="s">
        <v>300</v>
      </c>
      <c r="B250" s="18"/>
      <c r="C250" s="19" t="s">
        <v>301</v>
      </c>
      <c r="D250" s="20"/>
      <c r="E250" s="21">
        <f>E251</f>
        <v>52500</v>
      </c>
      <c r="F250" s="21"/>
      <c r="G250" s="21">
        <f>G251</f>
        <v>52500</v>
      </c>
      <c r="H250" s="21">
        <f>H251</f>
        <v>53600</v>
      </c>
    </row>
    <row r="251" spans="1:8" ht="25.5">
      <c r="A251" s="17" t="s">
        <v>302</v>
      </c>
      <c r="B251" s="18"/>
      <c r="C251" s="19" t="s">
        <v>303</v>
      </c>
      <c r="D251" s="20"/>
      <c r="E251" s="21">
        <f>E252</f>
        <v>52500</v>
      </c>
      <c r="F251" s="21"/>
      <c r="G251" s="21">
        <f>G252</f>
        <v>52500</v>
      </c>
      <c r="H251" s="21">
        <f>H252</f>
        <v>53600</v>
      </c>
    </row>
    <row r="252" spans="1:8" ht="18.75" customHeight="1">
      <c r="A252" s="17"/>
      <c r="B252" s="18">
        <v>800</v>
      </c>
      <c r="C252" s="19" t="s">
        <v>191</v>
      </c>
      <c r="D252" s="20"/>
      <c r="E252" s="21">
        <v>52500</v>
      </c>
      <c r="F252" s="21"/>
      <c r="G252" s="21">
        <v>52500</v>
      </c>
      <c r="H252" s="21">
        <v>53600</v>
      </c>
    </row>
    <row r="253" spans="1:8" ht="18.75" customHeight="1">
      <c r="A253" s="17" t="s">
        <v>304</v>
      </c>
      <c r="B253" s="18"/>
      <c r="C253" s="19" t="s">
        <v>305</v>
      </c>
      <c r="D253" s="20"/>
      <c r="E253" s="21">
        <f>E254+E257+E266+E269+E272</f>
        <v>101980</v>
      </c>
      <c r="F253" s="21"/>
      <c r="G253" s="21">
        <f>G254+G257+G266+G269+G272</f>
        <v>101980</v>
      </c>
      <c r="H253" s="21">
        <f>H254+H257+H266+H269+H272</f>
        <v>99000</v>
      </c>
    </row>
    <row r="254" spans="1:8" ht="29.25" customHeight="1">
      <c r="A254" s="17" t="s">
        <v>306</v>
      </c>
      <c r="B254" s="18"/>
      <c r="C254" s="19" t="s">
        <v>307</v>
      </c>
      <c r="D254" s="20"/>
      <c r="E254" s="21">
        <f>E255</f>
        <v>5000</v>
      </c>
      <c r="F254" s="21"/>
      <c r="G254" s="21">
        <f>G255</f>
        <v>5000</v>
      </c>
      <c r="H254" s="21">
        <f>H255</f>
        <v>5000</v>
      </c>
    </row>
    <row r="255" spans="1:8" ht="25.5" customHeight="1">
      <c r="A255" s="17" t="s">
        <v>308</v>
      </c>
      <c r="B255" s="18"/>
      <c r="C255" s="19" t="s">
        <v>309</v>
      </c>
      <c r="D255" s="20"/>
      <c r="E255" s="21">
        <f>E256</f>
        <v>5000</v>
      </c>
      <c r="F255" s="21"/>
      <c r="G255" s="21">
        <f>G256</f>
        <v>5000</v>
      </c>
      <c r="H255" s="21">
        <f>H256</f>
        <v>5000</v>
      </c>
    </row>
    <row r="256" spans="1:8" ht="25.5" customHeight="1">
      <c r="A256" s="17"/>
      <c r="B256" s="24" t="s">
        <v>45</v>
      </c>
      <c r="C256" s="25" t="s">
        <v>46</v>
      </c>
      <c r="D256" s="20"/>
      <c r="E256" s="21">
        <v>5000</v>
      </c>
      <c r="F256" s="21"/>
      <c r="G256" s="21">
        <v>5000</v>
      </c>
      <c r="H256" s="21">
        <v>5000</v>
      </c>
    </row>
    <row r="257" spans="1:8" ht="25.5" customHeight="1">
      <c r="A257" s="17" t="s">
        <v>310</v>
      </c>
      <c r="B257" s="18"/>
      <c r="C257" s="19" t="s">
        <v>311</v>
      </c>
      <c r="D257" s="20"/>
      <c r="E257" s="21">
        <f>E258+E260+E262+E264</f>
        <v>12980</v>
      </c>
      <c r="F257" s="21"/>
      <c r="G257" s="21">
        <f>G258+G260+G262+G264</f>
        <v>12980</v>
      </c>
      <c r="H257" s="21">
        <f>H258+H260+H262+H264</f>
        <v>10000</v>
      </c>
    </row>
    <row r="258" spans="1:8" ht="25.5" customHeight="1">
      <c r="A258" s="17" t="s">
        <v>312</v>
      </c>
      <c r="B258" s="18"/>
      <c r="C258" s="19" t="s">
        <v>313</v>
      </c>
      <c r="D258" s="20"/>
      <c r="E258" s="21">
        <f>E259</f>
        <v>5000</v>
      </c>
      <c r="F258" s="21"/>
      <c r="G258" s="21">
        <f>G259</f>
        <v>5000</v>
      </c>
      <c r="H258" s="21">
        <f>H259</f>
        <v>5000</v>
      </c>
    </row>
    <row r="259" spans="1:8" ht="25.5" customHeight="1">
      <c r="A259" s="17"/>
      <c r="B259" s="18">
        <v>800</v>
      </c>
      <c r="C259" s="19" t="s">
        <v>191</v>
      </c>
      <c r="D259" s="20">
        <v>2900</v>
      </c>
      <c r="E259" s="21">
        <v>5000</v>
      </c>
      <c r="F259" s="21"/>
      <c r="G259" s="21">
        <v>5000</v>
      </c>
      <c r="H259" s="21">
        <v>5000</v>
      </c>
    </row>
    <row r="260" spans="1:8" ht="25.5" customHeight="1">
      <c r="A260" s="17" t="s">
        <v>314</v>
      </c>
      <c r="B260" s="18"/>
      <c r="C260" s="19" t="s">
        <v>315</v>
      </c>
      <c r="D260" s="20"/>
      <c r="E260" s="21">
        <f>E261</f>
        <v>5000</v>
      </c>
      <c r="F260" s="21"/>
      <c r="G260" s="21">
        <f>G261</f>
        <v>5000</v>
      </c>
      <c r="H260" s="21">
        <f>H261</f>
        <v>5000</v>
      </c>
    </row>
    <row r="261" spans="1:8" ht="25.5" customHeight="1">
      <c r="A261" s="17"/>
      <c r="B261" s="18">
        <v>800</v>
      </c>
      <c r="C261" s="19" t="s">
        <v>191</v>
      </c>
      <c r="D261" s="20"/>
      <c r="E261" s="21">
        <v>5000</v>
      </c>
      <c r="F261" s="21"/>
      <c r="G261" s="21">
        <v>5000</v>
      </c>
      <c r="H261" s="21">
        <v>5000</v>
      </c>
    </row>
    <row r="262" spans="1:8" ht="36.75" customHeight="1">
      <c r="A262" s="17" t="s">
        <v>316</v>
      </c>
      <c r="B262" s="18"/>
      <c r="C262" s="19" t="s">
        <v>317</v>
      </c>
      <c r="D262" s="20"/>
      <c r="E262" s="21">
        <f>E263</f>
        <v>2720</v>
      </c>
      <c r="F262" s="21"/>
      <c r="G262" s="21">
        <f>G263</f>
        <v>2720</v>
      </c>
      <c r="H262" s="21">
        <f>H263</f>
        <v>0</v>
      </c>
    </row>
    <row r="263" spans="1:8" ht="25.5" customHeight="1">
      <c r="A263" s="17"/>
      <c r="B263" s="18">
        <v>800</v>
      </c>
      <c r="C263" s="19" t="s">
        <v>191</v>
      </c>
      <c r="D263" s="20"/>
      <c r="E263" s="21">
        <v>2720</v>
      </c>
      <c r="F263" s="21"/>
      <c r="G263" s="21">
        <v>2720</v>
      </c>
      <c r="H263" s="21">
        <v>0</v>
      </c>
    </row>
    <row r="264" spans="1:8" ht="25.5" customHeight="1">
      <c r="A264" s="17" t="s">
        <v>318</v>
      </c>
      <c r="B264" s="18"/>
      <c r="C264" s="19" t="s">
        <v>319</v>
      </c>
      <c r="D264" s="20"/>
      <c r="E264" s="21">
        <f>E265</f>
        <v>260</v>
      </c>
      <c r="F264" s="21"/>
      <c r="G264" s="21">
        <f>G265</f>
        <v>260</v>
      </c>
      <c r="H264" s="21">
        <f>H265</f>
        <v>0</v>
      </c>
    </row>
    <row r="265" spans="1:8" ht="25.5" customHeight="1">
      <c r="A265" s="17"/>
      <c r="B265" s="18">
        <v>800</v>
      </c>
      <c r="C265" s="19" t="s">
        <v>191</v>
      </c>
      <c r="D265" s="20">
        <v>2900</v>
      </c>
      <c r="E265" s="21">
        <v>260</v>
      </c>
      <c r="F265" s="21"/>
      <c r="G265" s="21">
        <v>260</v>
      </c>
      <c r="H265" s="21">
        <v>0</v>
      </c>
    </row>
    <row r="266" spans="1:8" ht="25.5" customHeight="1">
      <c r="A266" s="17" t="s">
        <v>320</v>
      </c>
      <c r="B266" s="18"/>
      <c r="C266" s="19" t="s">
        <v>321</v>
      </c>
      <c r="D266" s="20"/>
      <c r="E266" s="21">
        <f>E267</f>
        <v>60000</v>
      </c>
      <c r="F266" s="21"/>
      <c r="G266" s="21">
        <f>G267</f>
        <v>60000</v>
      </c>
      <c r="H266" s="21">
        <f>H267</f>
        <v>60000</v>
      </c>
    </row>
    <row r="267" spans="1:8" ht="25.5" customHeight="1">
      <c r="A267" s="17" t="s">
        <v>322</v>
      </c>
      <c r="B267" s="18"/>
      <c r="C267" s="19" t="s">
        <v>323</v>
      </c>
      <c r="D267" s="20"/>
      <c r="E267" s="21">
        <f>E268</f>
        <v>60000</v>
      </c>
      <c r="F267" s="21"/>
      <c r="G267" s="21">
        <f>G268</f>
        <v>60000</v>
      </c>
      <c r="H267" s="21">
        <f>H268</f>
        <v>60000</v>
      </c>
    </row>
    <row r="268" spans="1:8" ht="25.5" customHeight="1">
      <c r="A268" s="17"/>
      <c r="B268" s="24" t="s">
        <v>45</v>
      </c>
      <c r="C268" s="25" t="s">
        <v>46</v>
      </c>
      <c r="D268" s="20"/>
      <c r="E268" s="21">
        <v>60000</v>
      </c>
      <c r="F268" s="21"/>
      <c r="G268" s="21">
        <v>60000</v>
      </c>
      <c r="H268" s="21">
        <v>60000</v>
      </c>
    </row>
    <row r="269" spans="1:8" ht="25.5" customHeight="1">
      <c r="A269" s="17" t="s">
        <v>324</v>
      </c>
      <c r="B269" s="18"/>
      <c r="C269" s="19" t="s">
        <v>325</v>
      </c>
      <c r="D269" s="20"/>
      <c r="E269" s="21">
        <f>E270</f>
        <v>10000</v>
      </c>
      <c r="F269" s="21"/>
      <c r="G269" s="21">
        <f>G270</f>
        <v>10000</v>
      </c>
      <c r="H269" s="21">
        <f>H270</f>
        <v>10000</v>
      </c>
    </row>
    <row r="270" spans="1:8" ht="25.5" customHeight="1">
      <c r="A270" s="17" t="s">
        <v>326</v>
      </c>
      <c r="B270" s="18"/>
      <c r="C270" s="19" t="s">
        <v>327</v>
      </c>
      <c r="D270" s="20"/>
      <c r="E270" s="21">
        <f>E271</f>
        <v>10000</v>
      </c>
      <c r="F270" s="21"/>
      <c r="G270" s="21">
        <f>G271</f>
        <v>10000</v>
      </c>
      <c r="H270" s="21">
        <f>H271</f>
        <v>10000</v>
      </c>
    </row>
    <row r="271" spans="1:8" ht="27.75" customHeight="1">
      <c r="A271" s="17"/>
      <c r="B271" s="24" t="s">
        <v>45</v>
      </c>
      <c r="C271" s="25" t="s">
        <v>46</v>
      </c>
      <c r="D271" s="20"/>
      <c r="E271" s="21">
        <v>10000</v>
      </c>
      <c r="F271" s="21"/>
      <c r="G271" s="21">
        <v>10000</v>
      </c>
      <c r="H271" s="21">
        <v>10000</v>
      </c>
    </row>
    <row r="272" spans="1:8" ht="18.75" customHeight="1">
      <c r="A272" s="17" t="s">
        <v>328</v>
      </c>
      <c r="B272" s="18"/>
      <c r="C272" s="19" t="s">
        <v>329</v>
      </c>
      <c r="D272" s="20"/>
      <c r="E272" s="21">
        <f>E273</f>
        <v>14000</v>
      </c>
      <c r="F272" s="21"/>
      <c r="G272" s="21">
        <f>G273</f>
        <v>14000</v>
      </c>
      <c r="H272" s="21">
        <f>H273</f>
        <v>14000</v>
      </c>
    </row>
    <row r="273" spans="1:8" ht="18.75" customHeight="1">
      <c r="A273" s="17" t="s">
        <v>330</v>
      </c>
      <c r="B273" s="18"/>
      <c r="C273" s="19" t="s">
        <v>331</v>
      </c>
      <c r="D273" s="20"/>
      <c r="E273" s="21">
        <f>E274</f>
        <v>14000</v>
      </c>
      <c r="F273" s="21"/>
      <c r="G273" s="21">
        <f>G274</f>
        <v>14000</v>
      </c>
      <c r="H273" s="21">
        <f>H274</f>
        <v>14000</v>
      </c>
    </row>
    <row r="274" spans="1:8" ht="27" customHeight="1">
      <c r="A274" s="17"/>
      <c r="B274" s="24" t="s">
        <v>45</v>
      </c>
      <c r="C274" s="25" t="s">
        <v>46</v>
      </c>
      <c r="D274" s="20"/>
      <c r="E274" s="21">
        <v>14000</v>
      </c>
      <c r="F274" s="21"/>
      <c r="G274" s="21">
        <v>14000</v>
      </c>
      <c r="H274" s="21">
        <v>14000</v>
      </c>
    </row>
    <row r="275" spans="1:8" ht="25.5">
      <c r="A275" s="13" t="s">
        <v>332</v>
      </c>
      <c r="B275" s="13"/>
      <c r="C275" s="14" t="s">
        <v>333</v>
      </c>
      <c r="D275" s="15">
        <v>41464.9</v>
      </c>
      <c r="E275" s="16">
        <f>E276+E279+E285+E288</f>
        <v>62325400</v>
      </c>
      <c r="F275" s="16"/>
      <c r="G275" s="16">
        <f>G276+G279+G285+G288</f>
        <v>62325400</v>
      </c>
      <c r="H275" s="16">
        <f>H276+H279+H285+H288</f>
        <v>63030600</v>
      </c>
    </row>
    <row r="276" spans="1:8" ht="38.25">
      <c r="A276" s="17" t="s">
        <v>334</v>
      </c>
      <c r="B276" s="17"/>
      <c r="C276" s="19" t="s">
        <v>335</v>
      </c>
      <c r="D276" s="26">
        <f>D277</f>
        <v>3904886.06</v>
      </c>
      <c r="E276" s="26">
        <f>E277</f>
        <v>3904886.06</v>
      </c>
      <c r="F276" s="26"/>
      <c r="G276" s="26">
        <f>G277</f>
        <v>3904886.06</v>
      </c>
      <c r="H276" s="31">
        <f>H277</f>
        <v>4610086.06</v>
      </c>
    </row>
    <row r="277" spans="1:8" ht="25.5">
      <c r="A277" s="17" t="s">
        <v>336</v>
      </c>
      <c r="B277" s="17"/>
      <c r="C277" s="19" t="s">
        <v>337</v>
      </c>
      <c r="D277" s="26">
        <f>D278</f>
        <v>3904886.06</v>
      </c>
      <c r="E277" s="26">
        <f>E278</f>
        <v>3904886.06</v>
      </c>
      <c r="F277" s="26"/>
      <c r="G277" s="26">
        <f>G278</f>
        <v>3904886.06</v>
      </c>
      <c r="H277" s="31">
        <f>H278</f>
        <v>4610086.06</v>
      </c>
    </row>
    <row r="278" spans="1:8" ht="25.5">
      <c r="A278" s="17"/>
      <c r="B278" s="24" t="s">
        <v>45</v>
      </c>
      <c r="C278" s="25" t="s">
        <v>46</v>
      </c>
      <c r="D278" s="26">
        <v>3904886.06</v>
      </c>
      <c r="E278" s="26">
        <v>3904886.06</v>
      </c>
      <c r="F278" s="26"/>
      <c r="G278" s="26">
        <v>3904886.06</v>
      </c>
      <c r="H278" s="31">
        <v>4610086.06</v>
      </c>
    </row>
    <row r="279" spans="1:8" ht="38.25">
      <c r="A279" s="18" t="s">
        <v>338</v>
      </c>
      <c r="B279" s="18"/>
      <c r="C279" s="32" t="s">
        <v>339</v>
      </c>
      <c r="D279" s="26">
        <f>D280</f>
        <v>40654555.5</v>
      </c>
      <c r="E279" s="26">
        <f>E280</f>
        <v>40654555.5</v>
      </c>
      <c r="F279" s="26"/>
      <c r="G279" s="26">
        <f>G280</f>
        <v>40654555.5</v>
      </c>
      <c r="H279" s="31">
        <f>H280</f>
        <v>40654555.5</v>
      </c>
    </row>
    <row r="280" spans="1:8" ht="25.5">
      <c r="A280" s="33" t="s">
        <v>340</v>
      </c>
      <c r="B280" s="18"/>
      <c r="C280" s="32" t="s">
        <v>341</v>
      </c>
      <c r="D280" s="26">
        <f>D281</f>
        <v>40654555.5</v>
      </c>
      <c r="E280" s="26">
        <f>E281</f>
        <v>40654555.5</v>
      </c>
      <c r="F280" s="26"/>
      <c r="G280" s="26">
        <f>G281</f>
        <v>40654555.5</v>
      </c>
      <c r="H280" s="31">
        <f>H281</f>
        <v>40654555.5</v>
      </c>
    </row>
    <row r="281" spans="1:8" ht="25.5">
      <c r="A281" s="18"/>
      <c r="B281" s="24" t="s">
        <v>45</v>
      </c>
      <c r="C281" s="25" t="s">
        <v>46</v>
      </c>
      <c r="D281" s="26">
        <v>40654555.5</v>
      </c>
      <c r="E281" s="26">
        <v>40654555.5</v>
      </c>
      <c r="F281" s="26"/>
      <c r="G281" s="26">
        <v>40654555.5</v>
      </c>
      <c r="H281" s="31">
        <v>40654555.5</v>
      </c>
    </row>
    <row r="282" spans="1:8" ht="12.75">
      <c r="A282" s="18"/>
      <c r="B282" s="18"/>
      <c r="C282" s="19" t="s">
        <v>85</v>
      </c>
      <c r="D282" s="26"/>
      <c r="E282" s="26"/>
      <c r="F282" s="26"/>
      <c r="G282" s="26"/>
      <c r="H282" s="31"/>
    </row>
    <row r="283" spans="1:8" ht="12.75">
      <c r="A283" s="18"/>
      <c r="B283" s="18"/>
      <c r="C283" s="19" t="s">
        <v>86</v>
      </c>
      <c r="D283" s="26"/>
      <c r="E283" s="26">
        <v>36589100</v>
      </c>
      <c r="F283" s="26"/>
      <c r="G283" s="26">
        <v>36589100</v>
      </c>
      <c r="H283" s="31">
        <v>36589100</v>
      </c>
    </row>
    <row r="284" spans="1:8" ht="12.75">
      <c r="A284" s="18"/>
      <c r="B284" s="18"/>
      <c r="C284" s="19" t="s">
        <v>87</v>
      </c>
      <c r="D284" s="26"/>
      <c r="E284" s="26">
        <v>4065455.55</v>
      </c>
      <c r="F284" s="26"/>
      <c r="G284" s="26">
        <v>4065455.55</v>
      </c>
      <c r="H284" s="31">
        <v>4065455.5</v>
      </c>
    </row>
    <row r="285" spans="1:8" ht="25.5">
      <c r="A285" s="17" t="s">
        <v>342</v>
      </c>
      <c r="B285" s="18"/>
      <c r="C285" s="22" t="s">
        <v>343</v>
      </c>
      <c r="D285" s="26">
        <f>D286</f>
        <v>11030000</v>
      </c>
      <c r="E285" s="26">
        <f>E286</f>
        <v>11030000</v>
      </c>
      <c r="F285" s="26"/>
      <c r="G285" s="26">
        <f>G286</f>
        <v>11030000</v>
      </c>
      <c r="H285" s="26">
        <f>H286</f>
        <v>11030000</v>
      </c>
    </row>
    <row r="286" spans="1:8" ht="12.75">
      <c r="A286" s="17" t="s">
        <v>344</v>
      </c>
      <c r="B286" s="18"/>
      <c r="C286" s="22" t="s">
        <v>345</v>
      </c>
      <c r="D286" s="26">
        <f>D287</f>
        <v>11030000</v>
      </c>
      <c r="E286" s="26">
        <f>E287</f>
        <v>11030000</v>
      </c>
      <c r="F286" s="26"/>
      <c r="G286" s="26">
        <f>G287</f>
        <v>11030000</v>
      </c>
      <c r="H286" s="26">
        <f>H287</f>
        <v>11030000</v>
      </c>
    </row>
    <row r="287" spans="1:8" ht="25.5">
      <c r="A287" s="17"/>
      <c r="B287" s="24" t="s">
        <v>45</v>
      </c>
      <c r="C287" s="25" t="s">
        <v>46</v>
      </c>
      <c r="D287" s="26">
        <v>11030000</v>
      </c>
      <c r="E287" s="26">
        <v>11030000</v>
      </c>
      <c r="F287" s="26"/>
      <c r="G287" s="26">
        <v>11030000</v>
      </c>
      <c r="H287" s="31">
        <v>11030000</v>
      </c>
    </row>
    <row r="288" spans="1:8" ht="25.5">
      <c r="A288" s="17" t="s">
        <v>346</v>
      </c>
      <c r="B288" s="18"/>
      <c r="C288" s="19" t="s">
        <v>347</v>
      </c>
      <c r="D288" s="26">
        <f>D289</f>
        <v>6735958.44</v>
      </c>
      <c r="E288" s="26">
        <f>E289</f>
        <v>6735958.44</v>
      </c>
      <c r="F288" s="26"/>
      <c r="G288" s="26">
        <f>G289</f>
        <v>6735958.44</v>
      </c>
      <c r="H288" s="26">
        <f>H289</f>
        <v>6735958.44</v>
      </c>
    </row>
    <row r="289" spans="1:8" ht="25.5">
      <c r="A289" s="17" t="s">
        <v>348</v>
      </c>
      <c r="B289" s="18"/>
      <c r="C289" s="19" t="s">
        <v>349</v>
      </c>
      <c r="D289" s="26">
        <f>D290</f>
        <v>6735958.44</v>
      </c>
      <c r="E289" s="26">
        <f>E290</f>
        <v>6735958.44</v>
      </c>
      <c r="F289" s="26"/>
      <c r="G289" s="26">
        <f>G290</f>
        <v>6735958.44</v>
      </c>
      <c r="H289" s="26">
        <f>H290</f>
        <v>6735958.44</v>
      </c>
    </row>
    <row r="290" spans="1:8" ht="25.5">
      <c r="A290" s="17"/>
      <c r="B290" s="24" t="s">
        <v>45</v>
      </c>
      <c r="C290" s="25" t="s">
        <v>46</v>
      </c>
      <c r="D290" s="26">
        <v>6735958.44</v>
      </c>
      <c r="E290" s="26">
        <v>6735958.44</v>
      </c>
      <c r="F290" s="26"/>
      <c r="G290" s="26">
        <v>6735958.44</v>
      </c>
      <c r="H290" s="31">
        <v>6735958.44</v>
      </c>
    </row>
    <row r="291" spans="1:8" ht="38.25">
      <c r="A291" s="13" t="s">
        <v>350</v>
      </c>
      <c r="B291" s="13"/>
      <c r="C291" s="14" t="s">
        <v>351</v>
      </c>
      <c r="D291" s="15"/>
      <c r="E291" s="16">
        <f>E292+E300</f>
        <v>675000</v>
      </c>
      <c r="F291" s="16">
        <f>F319</f>
        <v>1558746.71</v>
      </c>
      <c r="G291" s="16">
        <f>G292+G300</f>
        <v>2233746.71</v>
      </c>
      <c r="H291" s="16">
        <f>H292+H300</f>
        <v>0</v>
      </c>
    </row>
    <row r="292" spans="1:8" ht="12.75">
      <c r="A292" s="17" t="s">
        <v>352</v>
      </c>
      <c r="B292" s="17"/>
      <c r="C292" s="19" t="s">
        <v>353</v>
      </c>
      <c r="D292" s="28"/>
      <c r="E292" s="26">
        <f>E293</f>
        <v>595000</v>
      </c>
      <c r="F292" s="26"/>
      <c r="G292" s="26">
        <f>G293</f>
        <v>595000</v>
      </c>
      <c r="H292" s="26">
        <f>H293</f>
        <v>0</v>
      </c>
    </row>
    <row r="293" spans="1:8" ht="12.75">
      <c r="A293" s="17" t="s">
        <v>354</v>
      </c>
      <c r="B293" s="18"/>
      <c r="C293" s="19" t="s">
        <v>355</v>
      </c>
      <c r="D293" s="28"/>
      <c r="E293" s="26">
        <f>E294+E296+E298</f>
        <v>595000</v>
      </c>
      <c r="F293" s="26"/>
      <c r="G293" s="26">
        <f>G294+G296+G298</f>
        <v>595000</v>
      </c>
      <c r="H293" s="26">
        <f>H294+H296+H298</f>
        <v>0</v>
      </c>
    </row>
    <row r="294" spans="1:8" ht="25.5">
      <c r="A294" s="17" t="s">
        <v>356</v>
      </c>
      <c r="B294" s="18"/>
      <c r="C294" s="19" t="s">
        <v>357</v>
      </c>
      <c r="D294" s="28"/>
      <c r="E294" s="26">
        <f>E295</f>
        <v>35000</v>
      </c>
      <c r="F294" s="26"/>
      <c r="G294" s="26">
        <f>G295</f>
        <v>35000</v>
      </c>
      <c r="H294" s="26">
        <f>H295</f>
        <v>0</v>
      </c>
    </row>
    <row r="295" spans="1:8" ht="25.5">
      <c r="A295" s="17"/>
      <c r="B295" s="24" t="s">
        <v>45</v>
      </c>
      <c r="C295" s="25" t="s">
        <v>46</v>
      </c>
      <c r="D295" s="28"/>
      <c r="E295" s="26">
        <v>35000</v>
      </c>
      <c r="F295" s="26"/>
      <c r="G295" s="26">
        <v>35000</v>
      </c>
      <c r="H295" s="26">
        <v>0</v>
      </c>
    </row>
    <row r="296" spans="1:8" ht="25.5">
      <c r="A296" s="17" t="s">
        <v>358</v>
      </c>
      <c r="B296" s="18"/>
      <c r="C296" s="19" t="s">
        <v>359</v>
      </c>
      <c r="D296" s="28"/>
      <c r="E296" s="26">
        <f>E297</f>
        <v>250000</v>
      </c>
      <c r="F296" s="26"/>
      <c r="G296" s="26">
        <f>G297</f>
        <v>250000</v>
      </c>
      <c r="H296" s="26">
        <f>H297</f>
        <v>0</v>
      </c>
    </row>
    <row r="297" spans="1:8" ht="25.5">
      <c r="A297" s="17"/>
      <c r="B297" s="24" t="s">
        <v>45</v>
      </c>
      <c r="C297" s="25" t="s">
        <v>46</v>
      </c>
      <c r="D297" s="28"/>
      <c r="E297" s="26">
        <v>250000</v>
      </c>
      <c r="F297" s="26"/>
      <c r="G297" s="26">
        <v>250000</v>
      </c>
      <c r="H297" s="26">
        <v>0</v>
      </c>
    </row>
    <row r="298" spans="1:8" ht="51">
      <c r="A298" s="17" t="s">
        <v>360</v>
      </c>
      <c r="B298" s="18"/>
      <c r="C298" s="19" t="s">
        <v>361</v>
      </c>
      <c r="D298" s="28"/>
      <c r="E298" s="26">
        <f>E299</f>
        <v>310000</v>
      </c>
      <c r="F298" s="26"/>
      <c r="G298" s="26">
        <f>G299</f>
        <v>310000</v>
      </c>
      <c r="H298" s="26">
        <f>H299</f>
        <v>0</v>
      </c>
    </row>
    <row r="299" spans="1:8" ht="25.5">
      <c r="A299" s="17"/>
      <c r="B299" s="24" t="s">
        <v>45</v>
      </c>
      <c r="C299" s="25" t="s">
        <v>46</v>
      </c>
      <c r="D299" s="28"/>
      <c r="E299" s="26">
        <v>310000</v>
      </c>
      <c r="F299" s="26"/>
      <c r="G299" s="26">
        <v>310000</v>
      </c>
      <c r="H299" s="26">
        <v>0</v>
      </c>
    </row>
    <row r="300" spans="1:8" ht="25.5">
      <c r="A300" s="17" t="s">
        <v>362</v>
      </c>
      <c r="B300" s="18"/>
      <c r="C300" s="19" t="s">
        <v>363</v>
      </c>
      <c r="D300" s="28"/>
      <c r="E300" s="26">
        <f>E301+E304+E319</f>
        <v>80000</v>
      </c>
      <c r="F300" s="26">
        <f>F301+F304+F319</f>
        <v>1558746.71</v>
      </c>
      <c r="G300" s="26">
        <f>G301+G304+G319</f>
        <v>1638746.71</v>
      </c>
      <c r="H300" s="26">
        <f>H301</f>
        <v>0</v>
      </c>
    </row>
    <row r="301" spans="1:8" ht="25.5">
      <c r="A301" s="17" t="s">
        <v>364</v>
      </c>
      <c r="B301" s="18"/>
      <c r="C301" s="19" t="s">
        <v>365</v>
      </c>
      <c r="D301" s="28"/>
      <c r="E301" s="26">
        <f>E302</f>
        <v>30000</v>
      </c>
      <c r="F301" s="26"/>
      <c r="G301" s="26">
        <f>G302</f>
        <v>30000</v>
      </c>
      <c r="H301" s="26">
        <f>H302+H304</f>
        <v>0</v>
      </c>
    </row>
    <row r="302" spans="1:8" ht="38.25">
      <c r="A302" s="17" t="s">
        <v>366</v>
      </c>
      <c r="B302" s="18"/>
      <c r="C302" s="19" t="s">
        <v>367</v>
      </c>
      <c r="D302" s="28"/>
      <c r="E302" s="26">
        <f>E303</f>
        <v>30000</v>
      </c>
      <c r="F302" s="26"/>
      <c r="G302" s="26">
        <f>G303</f>
        <v>30000</v>
      </c>
      <c r="H302" s="26">
        <f>H303</f>
        <v>0</v>
      </c>
    </row>
    <row r="303" spans="1:8" ht="25.5">
      <c r="A303" s="17"/>
      <c r="B303" s="24" t="s">
        <v>45</v>
      </c>
      <c r="C303" s="25" t="s">
        <v>46</v>
      </c>
      <c r="D303" s="28"/>
      <c r="E303" s="26">
        <v>30000</v>
      </c>
      <c r="F303" s="26"/>
      <c r="G303" s="26">
        <v>30000</v>
      </c>
      <c r="H303" s="26">
        <v>0</v>
      </c>
    </row>
    <row r="304" spans="1:8" ht="38.25">
      <c r="A304" s="17" t="s">
        <v>368</v>
      </c>
      <c r="B304" s="18"/>
      <c r="C304" s="34" t="s">
        <v>369</v>
      </c>
      <c r="D304" s="28"/>
      <c r="E304" s="26">
        <f>E305</f>
        <v>50000</v>
      </c>
      <c r="F304" s="26"/>
      <c r="G304" s="26">
        <f>G305</f>
        <v>50000</v>
      </c>
      <c r="H304" s="26">
        <f>H305</f>
        <v>0</v>
      </c>
    </row>
    <row r="305" spans="1:8" ht="38.25">
      <c r="A305" s="17" t="s">
        <v>370</v>
      </c>
      <c r="B305" s="18"/>
      <c r="C305" s="34" t="s">
        <v>371</v>
      </c>
      <c r="D305" s="28"/>
      <c r="E305" s="26">
        <f>E318</f>
        <v>50000</v>
      </c>
      <c r="F305" s="26"/>
      <c r="G305" s="26">
        <f>G318</f>
        <v>50000</v>
      </c>
      <c r="H305" s="26">
        <f>H318</f>
        <v>0</v>
      </c>
    </row>
    <row r="306" spans="1:8" ht="25.5" hidden="1">
      <c r="A306" s="17"/>
      <c r="B306" s="18">
        <v>200</v>
      </c>
      <c r="C306" s="19" t="s">
        <v>372</v>
      </c>
      <c r="D306" s="28">
        <v>284.3</v>
      </c>
      <c r="E306" s="26"/>
      <c r="F306" s="26"/>
      <c r="G306" s="26"/>
      <c r="H306" s="26"/>
    </row>
    <row r="307" spans="1:8" ht="38.25" hidden="1">
      <c r="A307" s="17" t="s">
        <v>368</v>
      </c>
      <c r="B307" s="18"/>
      <c r="C307" s="34" t="s">
        <v>369</v>
      </c>
      <c r="D307" s="28">
        <v>284.3</v>
      </c>
      <c r="E307" s="26"/>
      <c r="F307" s="26"/>
      <c r="G307" s="26"/>
      <c r="H307" s="26"/>
    </row>
    <row r="308" spans="1:8" ht="38.25" hidden="1">
      <c r="A308" s="17" t="s">
        <v>370</v>
      </c>
      <c r="B308" s="18"/>
      <c r="C308" s="34" t="s">
        <v>371</v>
      </c>
      <c r="D308" s="28">
        <v>284.3</v>
      </c>
      <c r="E308" s="26"/>
      <c r="F308" s="26"/>
      <c r="G308" s="26"/>
      <c r="H308" s="26"/>
    </row>
    <row r="309" spans="1:8" ht="25.5" hidden="1">
      <c r="A309" s="17"/>
      <c r="B309" s="18">
        <v>200</v>
      </c>
      <c r="C309" s="19" t="s">
        <v>372</v>
      </c>
      <c r="D309" s="28">
        <v>284.3</v>
      </c>
      <c r="E309" s="26"/>
      <c r="F309" s="26"/>
      <c r="G309" s="26"/>
      <c r="H309" s="26"/>
    </row>
    <row r="310" spans="1:8" ht="38.25" hidden="1">
      <c r="A310" s="17" t="s">
        <v>368</v>
      </c>
      <c r="B310" s="18"/>
      <c r="C310" s="34" t="s">
        <v>369</v>
      </c>
      <c r="D310" s="28">
        <v>284.3</v>
      </c>
      <c r="E310" s="26"/>
      <c r="F310" s="26"/>
      <c r="G310" s="26"/>
      <c r="H310" s="26"/>
    </row>
    <row r="311" spans="1:8" ht="38.25" hidden="1">
      <c r="A311" s="17" t="s">
        <v>370</v>
      </c>
      <c r="B311" s="18"/>
      <c r="C311" s="34" t="s">
        <v>371</v>
      </c>
      <c r="D311" s="15">
        <v>21857.8</v>
      </c>
      <c r="E311" s="16">
        <f>E312</f>
        <v>442929.01</v>
      </c>
      <c r="F311" s="16"/>
      <c r="G311" s="16">
        <f>G312</f>
        <v>442929.01</v>
      </c>
      <c r="H311" s="16">
        <f>H312</f>
        <v>442929.01</v>
      </c>
    </row>
    <row r="312" spans="1:8" ht="25.5" hidden="1">
      <c r="A312" s="17"/>
      <c r="B312" s="18">
        <v>200</v>
      </c>
      <c r="C312" s="19" t="s">
        <v>372</v>
      </c>
      <c r="D312" s="28">
        <v>2700</v>
      </c>
      <c r="E312" s="26">
        <f>E313</f>
        <v>442929.01</v>
      </c>
      <c r="F312" s="26"/>
      <c r="G312" s="26">
        <f>G313</f>
        <v>442929.01</v>
      </c>
      <c r="H312" s="26">
        <f>H313</f>
        <v>442929.01</v>
      </c>
    </row>
    <row r="313" spans="1:8" ht="38.25" hidden="1">
      <c r="A313" s="17" t="s">
        <v>368</v>
      </c>
      <c r="B313" s="18"/>
      <c r="C313" s="34" t="s">
        <v>369</v>
      </c>
      <c r="D313" s="28">
        <v>2700</v>
      </c>
      <c r="E313" s="26">
        <f>E314+E316</f>
        <v>442929.01</v>
      </c>
      <c r="F313" s="26"/>
      <c r="G313" s="26">
        <f>G314+G316</f>
        <v>442929.01</v>
      </c>
      <c r="H313" s="26">
        <f>H314+H316</f>
        <v>442929.01</v>
      </c>
    </row>
    <row r="314" spans="1:8" ht="38.25" hidden="1">
      <c r="A314" s="17" t="s">
        <v>370</v>
      </c>
      <c r="B314" s="18"/>
      <c r="C314" s="34" t="s">
        <v>371</v>
      </c>
      <c r="D314" s="28">
        <v>2000</v>
      </c>
      <c r="E314" s="26">
        <f>E315</f>
        <v>332196.78</v>
      </c>
      <c r="F314" s="26"/>
      <c r="G314" s="26">
        <f>G315</f>
        <v>332196.78</v>
      </c>
      <c r="H314" s="26">
        <f>H315</f>
        <v>332196.78</v>
      </c>
    </row>
    <row r="315" spans="1:8" ht="25.5" hidden="1">
      <c r="A315" s="17"/>
      <c r="B315" s="18">
        <v>200</v>
      </c>
      <c r="C315" s="19" t="s">
        <v>372</v>
      </c>
      <c r="D315" s="28">
        <v>2000</v>
      </c>
      <c r="E315" s="26">
        <v>332196.78</v>
      </c>
      <c r="F315" s="26"/>
      <c r="G315" s="26">
        <v>332196.78</v>
      </c>
      <c r="H315" s="26">
        <v>332196.78</v>
      </c>
    </row>
    <row r="316" spans="1:8" ht="38.25" hidden="1">
      <c r="A316" s="17" t="s">
        <v>368</v>
      </c>
      <c r="B316" s="18"/>
      <c r="C316" s="34" t="s">
        <v>369</v>
      </c>
      <c r="D316" s="28">
        <v>700</v>
      </c>
      <c r="E316" s="26">
        <f>E317</f>
        <v>110732.23</v>
      </c>
      <c r="F316" s="26"/>
      <c r="G316" s="26">
        <f>G317</f>
        <v>110732.23</v>
      </c>
      <c r="H316" s="26">
        <f>H317</f>
        <v>110732.23</v>
      </c>
    </row>
    <row r="317" spans="1:8" ht="38.25" hidden="1">
      <c r="A317" s="17" t="s">
        <v>370</v>
      </c>
      <c r="B317" s="18"/>
      <c r="C317" s="34" t="s">
        <v>371</v>
      </c>
      <c r="D317" s="28">
        <v>700</v>
      </c>
      <c r="E317" s="26">
        <v>110732.23</v>
      </c>
      <c r="F317" s="26"/>
      <c r="G317" s="26">
        <v>110732.23</v>
      </c>
      <c r="H317" s="26">
        <v>110732.23</v>
      </c>
    </row>
    <row r="318" spans="1:8" ht="25.5">
      <c r="A318" s="17"/>
      <c r="B318" s="24" t="s">
        <v>45</v>
      </c>
      <c r="C318" s="25" t="s">
        <v>46</v>
      </c>
      <c r="D318" s="28"/>
      <c r="E318" s="26">
        <v>50000</v>
      </c>
      <c r="F318" s="26"/>
      <c r="G318" s="26">
        <v>50000</v>
      </c>
      <c r="H318" s="26">
        <v>0</v>
      </c>
    </row>
    <row r="319" spans="1:8" ht="25.5">
      <c r="A319" s="17" t="s">
        <v>373</v>
      </c>
      <c r="B319" s="18"/>
      <c r="C319" s="19" t="s">
        <v>374</v>
      </c>
      <c r="D319" s="28"/>
      <c r="E319" s="26">
        <v>0</v>
      </c>
      <c r="F319" s="26">
        <f>F320</f>
        <v>1558746.71</v>
      </c>
      <c r="G319" s="26">
        <f>E319+F319</f>
        <v>1558746.71</v>
      </c>
      <c r="H319" s="26">
        <v>0</v>
      </c>
    </row>
    <row r="320" spans="1:8" ht="25.5">
      <c r="A320" s="13" t="s">
        <v>375</v>
      </c>
      <c r="B320" s="18"/>
      <c r="C320" s="19" t="s">
        <v>376</v>
      </c>
      <c r="D320" s="28"/>
      <c r="E320" s="26">
        <v>0</v>
      </c>
      <c r="F320" s="26">
        <f>F321</f>
        <v>1558746.71</v>
      </c>
      <c r="G320" s="26">
        <f>E320+F320</f>
        <v>1558746.71</v>
      </c>
      <c r="H320" s="26">
        <v>0</v>
      </c>
    </row>
    <row r="321" spans="1:8" ht="25.5">
      <c r="A321" s="17"/>
      <c r="B321" s="17">
        <v>200</v>
      </c>
      <c r="C321" s="19" t="s">
        <v>46</v>
      </c>
      <c r="D321" s="28"/>
      <c r="E321" s="26">
        <v>0</v>
      </c>
      <c r="F321" s="26">
        <f>F323+F324</f>
        <v>1558746.71</v>
      </c>
      <c r="G321" s="26">
        <f>E321+F321</f>
        <v>1558746.71</v>
      </c>
      <c r="H321" s="26">
        <v>0</v>
      </c>
    </row>
    <row r="322" spans="1:8" ht="12.75">
      <c r="A322" s="17"/>
      <c r="B322" s="18"/>
      <c r="C322" s="19" t="s">
        <v>85</v>
      </c>
      <c r="D322" s="28"/>
      <c r="E322" s="26"/>
      <c r="F322" s="26"/>
      <c r="G322" s="26"/>
      <c r="H322" s="26"/>
    </row>
    <row r="323" spans="1:8" ht="12.75">
      <c r="A323" s="17"/>
      <c r="B323" s="18"/>
      <c r="C323" s="19" t="s">
        <v>86</v>
      </c>
      <c r="D323" s="28"/>
      <c r="E323" s="26">
        <v>0</v>
      </c>
      <c r="F323" s="26">
        <v>1543159</v>
      </c>
      <c r="G323" s="26">
        <f>E323+F323</f>
        <v>1543159</v>
      </c>
      <c r="H323" s="26">
        <v>0</v>
      </c>
    </row>
    <row r="324" spans="1:8" ht="12.75">
      <c r="A324" s="17"/>
      <c r="B324" s="35"/>
      <c r="C324" s="19" t="s">
        <v>87</v>
      </c>
      <c r="D324" s="28"/>
      <c r="E324" s="26">
        <v>0</v>
      </c>
      <c r="F324" s="26">
        <v>15587.71</v>
      </c>
      <c r="G324" s="26">
        <f>E324+F324</f>
        <v>15587.71</v>
      </c>
      <c r="H324" s="26">
        <v>0</v>
      </c>
    </row>
    <row r="325" spans="1:8" ht="25.5">
      <c r="A325" s="13" t="s">
        <v>377</v>
      </c>
      <c r="B325" s="13"/>
      <c r="C325" s="14" t="s">
        <v>378</v>
      </c>
      <c r="D325" s="15"/>
      <c r="E325" s="16">
        <f>E326</f>
        <v>5479059.41</v>
      </c>
      <c r="F325" s="16"/>
      <c r="G325" s="16">
        <f aca="true" t="shared" si="0" ref="G325:H327">G326</f>
        <v>5479059.41</v>
      </c>
      <c r="H325" s="16">
        <f t="shared" si="0"/>
        <v>5740902.07</v>
      </c>
    </row>
    <row r="326" spans="1:8" ht="25.5">
      <c r="A326" s="36" t="s">
        <v>379</v>
      </c>
      <c r="B326" s="35"/>
      <c r="C326" s="19" t="s">
        <v>380</v>
      </c>
      <c r="D326" s="28"/>
      <c r="E326" s="37">
        <f>E327</f>
        <v>5479059.41</v>
      </c>
      <c r="F326" s="37"/>
      <c r="G326" s="37">
        <f t="shared" si="0"/>
        <v>5479059.41</v>
      </c>
      <c r="H326" s="37">
        <f t="shared" si="0"/>
        <v>5740902.07</v>
      </c>
    </row>
    <row r="327" spans="1:8" ht="12.75">
      <c r="A327" s="36" t="s">
        <v>381</v>
      </c>
      <c r="B327" s="35"/>
      <c r="C327" s="19" t="s">
        <v>382</v>
      </c>
      <c r="D327" s="28"/>
      <c r="E327" s="37">
        <f>E328</f>
        <v>5479059.41</v>
      </c>
      <c r="F327" s="37"/>
      <c r="G327" s="37">
        <f t="shared" si="0"/>
        <v>5479059.41</v>
      </c>
      <c r="H327" s="37">
        <f t="shared" si="0"/>
        <v>5740902.07</v>
      </c>
    </row>
    <row r="328" spans="1:8" ht="25.5">
      <c r="A328" s="36"/>
      <c r="B328" s="24" t="s">
        <v>45</v>
      </c>
      <c r="C328" s="25" t="s">
        <v>46</v>
      </c>
      <c r="D328" s="28"/>
      <c r="E328" s="37">
        <v>5479059.41</v>
      </c>
      <c r="F328" s="37"/>
      <c r="G328" s="37">
        <v>5479059.41</v>
      </c>
      <c r="H328" s="37">
        <v>5740902.07</v>
      </c>
    </row>
    <row r="329" spans="1:8" ht="39" customHeight="1">
      <c r="A329" s="38" t="s">
        <v>383</v>
      </c>
      <c r="B329" s="38"/>
      <c r="C329" s="39" t="s">
        <v>384</v>
      </c>
      <c r="D329" s="15"/>
      <c r="E329" s="40">
        <f>E330+E333+E342+E345+E348+E351+E354+E357+E360+E363+E366</f>
        <v>33014000</v>
      </c>
      <c r="F329" s="40">
        <f>F336</f>
        <v>1250000</v>
      </c>
      <c r="G329" s="40">
        <f>G330+G333+G342+G345+G348+G351+G354+G357+G360+G363+G366+G336</f>
        <v>34264000</v>
      </c>
      <c r="H329" s="40">
        <f>H330+H333+H342+H345+H348+H351+H354+H357+H360+H363+H366</f>
        <v>33014000</v>
      </c>
    </row>
    <row r="330" spans="1:8" ht="30" customHeight="1">
      <c r="A330" s="35" t="s">
        <v>385</v>
      </c>
      <c r="B330" s="35"/>
      <c r="C330" s="41" t="s">
        <v>386</v>
      </c>
      <c r="D330" s="28"/>
      <c r="E330" s="26">
        <f>E331</f>
        <v>7500000</v>
      </c>
      <c r="F330" s="26"/>
      <c r="G330" s="26">
        <f>G331</f>
        <v>7500000</v>
      </c>
      <c r="H330" s="26">
        <f>H331</f>
        <v>10500000</v>
      </c>
    </row>
    <row r="331" spans="1:8" ht="17.25" customHeight="1">
      <c r="A331" s="35" t="s">
        <v>387</v>
      </c>
      <c r="B331" s="35"/>
      <c r="C331" s="41" t="s">
        <v>388</v>
      </c>
      <c r="D331" s="28"/>
      <c r="E331" s="26">
        <f>E332</f>
        <v>7500000</v>
      </c>
      <c r="F331" s="26"/>
      <c r="G331" s="26">
        <f>G332</f>
        <v>7500000</v>
      </c>
      <c r="H331" s="26">
        <f>H332</f>
        <v>10500000</v>
      </c>
    </row>
    <row r="332" spans="1:8" ht="25.5">
      <c r="A332" s="35"/>
      <c r="B332" s="24" t="s">
        <v>45</v>
      </c>
      <c r="C332" s="25" t="s">
        <v>46</v>
      </c>
      <c r="D332" s="28"/>
      <c r="E332" s="26">
        <v>7500000</v>
      </c>
      <c r="F332" s="26"/>
      <c r="G332" s="26">
        <v>7500000</v>
      </c>
      <c r="H332" s="26">
        <v>10500000</v>
      </c>
    </row>
    <row r="333" spans="1:8" ht="25.5">
      <c r="A333" s="35" t="s">
        <v>389</v>
      </c>
      <c r="B333" s="35"/>
      <c r="C333" s="41" t="s">
        <v>390</v>
      </c>
      <c r="D333" s="28"/>
      <c r="E333" s="37">
        <f>E334</f>
        <v>11000000</v>
      </c>
      <c r="F333" s="37"/>
      <c r="G333" s="37">
        <f>G334</f>
        <v>11000000</v>
      </c>
      <c r="H333" s="37">
        <f>H334</f>
        <v>0</v>
      </c>
    </row>
    <row r="334" spans="1:8" ht="25.5">
      <c r="A334" s="35" t="s">
        <v>391</v>
      </c>
      <c r="B334" s="35"/>
      <c r="C334" s="41" t="s">
        <v>392</v>
      </c>
      <c r="D334" s="28"/>
      <c r="E334" s="37">
        <f>E335</f>
        <v>11000000</v>
      </c>
      <c r="F334" s="37"/>
      <c r="G334" s="37">
        <f>G335</f>
        <v>11000000</v>
      </c>
      <c r="H334" s="37">
        <f>H335</f>
        <v>0</v>
      </c>
    </row>
    <row r="335" spans="1:8" ht="25.5">
      <c r="A335" s="35"/>
      <c r="B335" s="24" t="s">
        <v>45</v>
      </c>
      <c r="C335" s="25" t="s">
        <v>46</v>
      </c>
      <c r="D335" s="28"/>
      <c r="E335" s="37">
        <v>11000000</v>
      </c>
      <c r="F335" s="37"/>
      <c r="G335" s="37">
        <v>11000000</v>
      </c>
      <c r="H335" s="37">
        <v>0</v>
      </c>
    </row>
    <row r="336" spans="1:8" ht="12.75">
      <c r="A336" s="35" t="s">
        <v>393</v>
      </c>
      <c r="B336" s="35"/>
      <c r="C336" s="41" t="s">
        <v>394</v>
      </c>
      <c r="D336" s="28"/>
      <c r="E336" s="37">
        <v>0</v>
      </c>
      <c r="F336" s="37">
        <f>F337</f>
        <v>1250000</v>
      </c>
      <c r="G336" s="37">
        <f aca="true" t="shared" si="1" ref="G336:G341">E336+F336</f>
        <v>1250000</v>
      </c>
      <c r="H336" s="37">
        <f>H337</f>
        <v>0</v>
      </c>
    </row>
    <row r="337" spans="1:8" ht="12.75">
      <c r="A337" s="35" t="s">
        <v>395</v>
      </c>
      <c r="B337" s="35"/>
      <c r="C337" s="41" t="s">
        <v>396</v>
      </c>
      <c r="D337" s="28"/>
      <c r="E337" s="37">
        <v>0</v>
      </c>
      <c r="F337" s="37">
        <f>F338</f>
        <v>1250000</v>
      </c>
      <c r="G337" s="37">
        <f t="shared" si="1"/>
        <v>1250000</v>
      </c>
      <c r="H337" s="37">
        <f>H338</f>
        <v>0</v>
      </c>
    </row>
    <row r="338" spans="1:8" ht="25.5">
      <c r="A338" s="35"/>
      <c r="B338" s="24" t="s">
        <v>45</v>
      </c>
      <c r="C338" s="25" t="s">
        <v>46</v>
      </c>
      <c r="D338" s="28"/>
      <c r="E338" s="37">
        <v>0</v>
      </c>
      <c r="F338" s="37">
        <f>F340</f>
        <v>1250000</v>
      </c>
      <c r="G338" s="37">
        <f t="shared" si="1"/>
        <v>1250000</v>
      </c>
      <c r="H338" s="37">
        <f>H339</f>
        <v>0</v>
      </c>
    </row>
    <row r="339" spans="1:8" ht="12.75">
      <c r="A339" s="42"/>
      <c r="B339" s="18"/>
      <c r="C339" s="19" t="s">
        <v>85</v>
      </c>
      <c r="D339" s="28"/>
      <c r="E339" s="37"/>
      <c r="F339" s="37"/>
      <c r="G339" s="37">
        <f t="shared" si="1"/>
        <v>0</v>
      </c>
      <c r="H339" s="37"/>
    </row>
    <row r="340" spans="1:8" ht="12.75">
      <c r="A340" s="42"/>
      <c r="B340" s="18"/>
      <c r="C340" s="19" t="s">
        <v>86</v>
      </c>
      <c r="D340" s="28"/>
      <c r="E340" s="37">
        <v>0</v>
      </c>
      <c r="F340" s="37">
        <v>1250000</v>
      </c>
      <c r="G340" s="37">
        <f t="shared" si="1"/>
        <v>1250000</v>
      </c>
      <c r="H340" s="37">
        <f>H341</f>
        <v>0</v>
      </c>
    </row>
    <row r="341" spans="1:8" ht="12.75">
      <c r="A341" s="42"/>
      <c r="B341" s="18"/>
      <c r="C341" s="19" t="s">
        <v>87</v>
      </c>
      <c r="D341" s="28"/>
      <c r="E341" s="37">
        <v>0</v>
      </c>
      <c r="F341" s="37">
        <v>0</v>
      </c>
      <c r="G341" s="37">
        <f t="shared" si="1"/>
        <v>0</v>
      </c>
      <c r="H341" s="37">
        <f>H342</f>
        <v>0</v>
      </c>
    </row>
    <row r="342" spans="1:8" ht="38.25">
      <c r="A342" s="35" t="s">
        <v>397</v>
      </c>
      <c r="B342" s="35"/>
      <c r="C342" s="41" t="s">
        <v>398</v>
      </c>
      <c r="D342" s="28"/>
      <c r="E342" s="37">
        <f>E343</f>
        <v>2500000</v>
      </c>
      <c r="F342" s="37"/>
      <c r="G342" s="37">
        <f>G343</f>
        <v>2500000</v>
      </c>
      <c r="H342" s="37">
        <f>H343</f>
        <v>0</v>
      </c>
    </row>
    <row r="343" spans="1:8" ht="25.5">
      <c r="A343" s="35" t="s">
        <v>399</v>
      </c>
      <c r="B343" s="35"/>
      <c r="C343" s="41" t="s">
        <v>400</v>
      </c>
      <c r="D343" s="28"/>
      <c r="E343" s="37">
        <f>E344</f>
        <v>2500000</v>
      </c>
      <c r="F343" s="37"/>
      <c r="G343" s="37">
        <f>G344</f>
        <v>2500000</v>
      </c>
      <c r="H343" s="37">
        <f>H344</f>
        <v>0</v>
      </c>
    </row>
    <row r="344" spans="1:8" ht="25.5">
      <c r="A344" s="35"/>
      <c r="B344" s="24" t="s">
        <v>45</v>
      </c>
      <c r="C344" s="25" t="s">
        <v>46</v>
      </c>
      <c r="D344" s="28"/>
      <c r="E344" s="37">
        <v>2500000</v>
      </c>
      <c r="F344" s="37"/>
      <c r="G344" s="37">
        <v>2500000</v>
      </c>
      <c r="H344" s="37">
        <v>0</v>
      </c>
    </row>
    <row r="345" spans="1:8" ht="12.75">
      <c r="A345" s="35" t="s">
        <v>401</v>
      </c>
      <c r="B345" s="35"/>
      <c r="C345" s="41" t="s">
        <v>402</v>
      </c>
      <c r="D345" s="28"/>
      <c r="E345" s="37">
        <f>E346</f>
        <v>250000</v>
      </c>
      <c r="F345" s="37"/>
      <c r="G345" s="37">
        <f>G346</f>
        <v>250000</v>
      </c>
      <c r="H345" s="37">
        <f>H346</f>
        <v>0</v>
      </c>
    </row>
    <row r="346" spans="1:8" ht="12.75">
      <c r="A346" s="35" t="s">
        <v>403</v>
      </c>
      <c r="B346" s="35"/>
      <c r="C346" s="41" t="s">
        <v>404</v>
      </c>
      <c r="D346" s="28"/>
      <c r="E346" s="37">
        <f>E347</f>
        <v>250000</v>
      </c>
      <c r="F346" s="37"/>
      <c r="G346" s="37">
        <f>G347</f>
        <v>250000</v>
      </c>
      <c r="H346" s="37">
        <f>H347</f>
        <v>0</v>
      </c>
    </row>
    <row r="347" spans="1:8" ht="25.5">
      <c r="A347" s="35"/>
      <c r="B347" s="24" t="s">
        <v>45</v>
      </c>
      <c r="C347" s="25" t="s">
        <v>46</v>
      </c>
      <c r="D347" s="28"/>
      <c r="E347" s="37">
        <v>250000</v>
      </c>
      <c r="F347" s="37"/>
      <c r="G347" s="37">
        <v>250000</v>
      </c>
      <c r="H347" s="37">
        <v>0</v>
      </c>
    </row>
    <row r="348" spans="1:8" ht="12.75">
      <c r="A348" s="35" t="s">
        <v>405</v>
      </c>
      <c r="B348" s="35"/>
      <c r="C348" s="41" t="s">
        <v>406</v>
      </c>
      <c r="D348" s="28"/>
      <c r="E348" s="37">
        <f>E349</f>
        <v>400000</v>
      </c>
      <c r="F348" s="37"/>
      <c r="G348" s="37">
        <f>G349</f>
        <v>400000</v>
      </c>
      <c r="H348" s="37">
        <f>H349</f>
        <v>0</v>
      </c>
    </row>
    <row r="349" spans="1:8" ht="12.75">
      <c r="A349" s="35" t="s">
        <v>407</v>
      </c>
      <c r="B349" s="35"/>
      <c r="C349" s="41" t="s">
        <v>408</v>
      </c>
      <c r="D349" s="28"/>
      <c r="E349" s="37">
        <f>E350</f>
        <v>400000</v>
      </c>
      <c r="F349" s="37"/>
      <c r="G349" s="37">
        <f>G350</f>
        <v>400000</v>
      </c>
      <c r="H349" s="37">
        <f>H350</f>
        <v>0</v>
      </c>
    </row>
    <row r="350" spans="1:8" ht="25.5">
      <c r="A350" s="35"/>
      <c r="B350" s="24" t="s">
        <v>45</v>
      </c>
      <c r="C350" s="25" t="s">
        <v>46</v>
      </c>
      <c r="D350" s="28"/>
      <c r="E350" s="37">
        <v>400000</v>
      </c>
      <c r="F350" s="37"/>
      <c r="G350" s="37">
        <v>400000</v>
      </c>
      <c r="H350" s="37">
        <v>0</v>
      </c>
    </row>
    <row r="351" spans="1:8" ht="25.5">
      <c r="A351" s="35" t="s">
        <v>409</v>
      </c>
      <c r="B351" s="35"/>
      <c r="C351" s="41" t="s">
        <v>410</v>
      </c>
      <c r="D351" s="28"/>
      <c r="E351" s="37">
        <f>E352</f>
        <v>3864000</v>
      </c>
      <c r="F351" s="37"/>
      <c r="G351" s="37">
        <f>G352</f>
        <v>3864000</v>
      </c>
      <c r="H351" s="37">
        <f>H352</f>
        <v>0</v>
      </c>
    </row>
    <row r="352" spans="1:8" ht="12.75">
      <c r="A352" s="35" t="s">
        <v>411</v>
      </c>
      <c r="B352" s="35"/>
      <c r="C352" s="41" t="s">
        <v>412</v>
      </c>
      <c r="D352" s="28"/>
      <c r="E352" s="37">
        <f>E353</f>
        <v>3864000</v>
      </c>
      <c r="F352" s="37"/>
      <c r="G352" s="37">
        <f>G353</f>
        <v>3864000</v>
      </c>
      <c r="H352" s="37">
        <f>H353</f>
        <v>0</v>
      </c>
    </row>
    <row r="353" spans="1:8" ht="25.5">
      <c r="A353" s="35"/>
      <c r="B353" s="24" t="s">
        <v>45</v>
      </c>
      <c r="C353" s="25" t="s">
        <v>46</v>
      </c>
      <c r="D353" s="28"/>
      <c r="E353" s="37">
        <v>3864000</v>
      </c>
      <c r="F353" s="37"/>
      <c r="G353" s="37">
        <v>3864000</v>
      </c>
      <c r="H353" s="37">
        <v>0</v>
      </c>
    </row>
    <row r="354" spans="1:8" ht="25.5">
      <c r="A354" s="35" t="s">
        <v>413</v>
      </c>
      <c r="B354" s="35"/>
      <c r="C354" s="41" t="s">
        <v>414</v>
      </c>
      <c r="D354" s="28"/>
      <c r="E354" s="37">
        <f>E355</f>
        <v>6000000</v>
      </c>
      <c r="F354" s="37"/>
      <c r="G354" s="37">
        <f>G355</f>
        <v>6000000</v>
      </c>
      <c r="H354" s="37">
        <f>H355</f>
        <v>4914000</v>
      </c>
    </row>
    <row r="355" spans="1:8" ht="12.75">
      <c r="A355" s="35" t="s">
        <v>415</v>
      </c>
      <c r="B355" s="35"/>
      <c r="C355" s="41" t="s">
        <v>416</v>
      </c>
      <c r="D355" s="28"/>
      <c r="E355" s="37">
        <f>E356</f>
        <v>6000000</v>
      </c>
      <c r="F355" s="37"/>
      <c r="G355" s="37">
        <f>G356</f>
        <v>6000000</v>
      </c>
      <c r="H355" s="37">
        <f>H356</f>
        <v>4914000</v>
      </c>
    </row>
    <row r="356" spans="1:8" ht="25.5">
      <c r="A356" s="35"/>
      <c r="B356" s="24" t="s">
        <v>45</v>
      </c>
      <c r="C356" s="25" t="s">
        <v>46</v>
      </c>
      <c r="D356" s="28"/>
      <c r="E356" s="37">
        <v>6000000</v>
      </c>
      <c r="F356" s="37"/>
      <c r="G356" s="37">
        <v>6000000</v>
      </c>
      <c r="H356" s="37">
        <v>4914000</v>
      </c>
    </row>
    <row r="357" spans="1:8" ht="25.5">
      <c r="A357" s="35" t="s">
        <v>417</v>
      </c>
      <c r="B357" s="35"/>
      <c r="C357" s="41" t="s">
        <v>418</v>
      </c>
      <c r="D357" s="28"/>
      <c r="E357" s="37">
        <f>E358</f>
        <v>0</v>
      </c>
      <c r="F357" s="37"/>
      <c r="G357" s="37">
        <f>G358</f>
        <v>0</v>
      </c>
      <c r="H357" s="37">
        <f>H358</f>
        <v>1000000</v>
      </c>
    </row>
    <row r="358" spans="1:8" ht="25.5">
      <c r="A358" s="35" t="s">
        <v>419</v>
      </c>
      <c r="B358" s="35"/>
      <c r="C358" s="41" t="s">
        <v>420</v>
      </c>
      <c r="D358" s="28"/>
      <c r="E358" s="37">
        <f>E359</f>
        <v>0</v>
      </c>
      <c r="F358" s="37"/>
      <c r="G358" s="37">
        <f>G359</f>
        <v>0</v>
      </c>
      <c r="H358" s="37">
        <f>H359</f>
        <v>1000000</v>
      </c>
    </row>
    <row r="359" spans="1:8" ht="25.5">
      <c r="A359" s="35"/>
      <c r="B359" s="24" t="s">
        <v>45</v>
      </c>
      <c r="C359" s="25" t="s">
        <v>46</v>
      </c>
      <c r="D359" s="28"/>
      <c r="E359" s="37">
        <v>0</v>
      </c>
      <c r="F359" s="37"/>
      <c r="G359" s="37">
        <v>0</v>
      </c>
      <c r="H359" s="37">
        <v>1000000</v>
      </c>
    </row>
    <row r="360" spans="1:8" ht="12.75">
      <c r="A360" s="35" t="s">
        <v>421</v>
      </c>
      <c r="B360" s="35"/>
      <c r="C360" s="41" t="s">
        <v>422</v>
      </c>
      <c r="D360" s="28"/>
      <c r="E360" s="37">
        <f>E361</f>
        <v>1500000</v>
      </c>
      <c r="F360" s="37"/>
      <c r="G360" s="37">
        <f>G361</f>
        <v>1500000</v>
      </c>
      <c r="H360" s="37">
        <f>H361</f>
        <v>0</v>
      </c>
    </row>
    <row r="361" spans="1:8" ht="12.75">
      <c r="A361" s="35" t="s">
        <v>423</v>
      </c>
      <c r="B361" s="35"/>
      <c r="C361" s="41" t="s">
        <v>424</v>
      </c>
      <c r="D361" s="28"/>
      <c r="E361" s="37">
        <f>E362</f>
        <v>1500000</v>
      </c>
      <c r="F361" s="37"/>
      <c r="G361" s="37">
        <f>G362</f>
        <v>1500000</v>
      </c>
      <c r="H361" s="37">
        <f>H362</f>
        <v>0</v>
      </c>
    </row>
    <row r="362" spans="1:8" ht="25.5">
      <c r="A362" s="35"/>
      <c r="B362" s="24" t="s">
        <v>45</v>
      </c>
      <c r="C362" s="25" t="s">
        <v>46</v>
      </c>
      <c r="D362" s="28"/>
      <c r="E362" s="37">
        <v>1500000</v>
      </c>
      <c r="F362" s="37"/>
      <c r="G362" s="37">
        <v>1500000</v>
      </c>
      <c r="H362" s="37">
        <v>0</v>
      </c>
    </row>
    <row r="363" spans="1:8" ht="12.75">
      <c r="A363" s="35" t="s">
        <v>425</v>
      </c>
      <c r="B363" s="35"/>
      <c r="C363" s="41" t="s">
        <v>426</v>
      </c>
      <c r="D363" s="28"/>
      <c r="E363" s="37">
        <f>E364</f>
        <v>0</v>
      </c>
      <c r="F363" s="37"/>
      <c r="G363" s="37">
        <f>G364</f>
        <v>0</v>
      </c>
      <c r="H363" s="37">
        <f>H364</f>
        <v>11600000</v>
      </c>
    </row>
    <row r="364" spans="1:8" ht="12.75">
      <c r="A364" s="35" t="s">
        <v>427</v>
      </c>
      <c r="B364" s="35"/>
      <c r="C364" s="41" t="s">
        <v>428</v>
      </c>
      <c r="D364" s="28"/>
      <c r="E364" s="37">
        <f>E365</f>
        <v>0</v>
      </c>
      <c r="F364" s="37"/>
      <c r="G364" s="37">
        <f>G365</f>
        <v>0</v>
      </c>
      <c r="H364" s="37">
        <f>H365</f>
        <v>11600000</v>
      </c>
    </row>
    <row r="365" spans="1:8" ht="25.5">
      <c r="A365" s="35"/>
      <c r="B365" s="24" t="s">
        <v>45</v>
      </c>
      <c r="C365" s="25" t="s">
        <v>46</v>
      </c>
      <c r="D365" s="28"/>
      <c r="E365" s="37">
        <v>0</v>
      </c>
      <c r="F365" s="37"/>
      <c r="G365" s="37">
        <v>0</v>
      </c>
      <c r="H365" s="37">
        <v>11600000</v>
      </c>
    </row>
    <row r="366" spans="1:8" ht="12.75">
      <c r="A366" s="35" t="s">
        <v>429</v>
      </c>
      <c r="B366" s="35"/>
      <c r="C366" s="41" t="s">
        <v>430</v>
      </c>
      <c r="D366" s="28"/>
      <c r="E366" s="37">
        <f>E367</f>
        <v>0</v>
      </c>
      <c r="F366" s="37"/>
      <c r="G366" s="37">
        <f>G367</f>
        <v>0</v>
      </c>
      <c r="H366" s="37">
        <f>H367</f>
        <v>5000000</v>
      </c>
    </row>
    <row r="367" spans="1:8" ht="12.75">
      <c r="A367" s="35" t="s">
        <v>431</v>
      </c>
      <c r="B367" s="35"/>
      <c r="C367" s="41" t="s">
        <v>432</v>
      </c>
      <c r="D367" s="28"/>
      <c r="E367" s="37">
        <f>E368</f>
        <v>0</v>
      </c>
      <c r="F367" s="37"/>
      <c r="G367" s="37">
        <f>G368</f>
        <v>0</v>
      </c>
      <c r="H367" s="37">
        <f>H368</f>
        <v>5000000</v>
      </c>
    </row>
    <row r="368" spans="1:8" ht="25.5">
      <c r="A368" s="35"/>
      <c r="B368" s="24" t="s">
        <v>45</v>
      </c>
      <c r="C368" s="25" t="s">
        <v>46</v>
      </c>
      <c r="D368" s="28"/>
      <c r="E368" s="37">
        <v>0</v>
      </c>
      <c r="F368" s="37"/>
      <c r="G368" s="37">
        <v>0</v>
      </c>
      <c r="H368" s="37">
        <v>5000000</v>
      </c>
    </row>
    <row r="369" spans="1:8" ht="31.5" customHeight="1">
      <c r="A369" s="13" t="s">
        <v>433</v>
      </c>
      <c r="B369" s="13"/>
      <c r="C369" s="14" t="s">
        <v>434</v>
      </c>
      <c r="D369" s="15">
        <v>1400</v>
      </c>
      <c r="E369" s="16">
        <f>E370+E378+E385</f>
        <v>29471661.439999998</v>
      </c>
      <c r="F369" s="16"/>
      <c r="G369" s="16">
        <f>G370+G378+G385</f>
        <v>29471661.439999998</v>
      </c>
      <c r="H369" s="16">
        <f>H370+H378+H385</f>
        <v>32510557.189999998</v>
      </c>
    </row>
    <row r="370" spans="1:8" ht="40.5" customHeight="1">
      <c r="A370" s="18" t="s">
        <v>435</v>
      </c>
      <c r="B370" s="18"/>
      <c r="C370" s="32" t="s">
        <v>436</v>
      </c>
      <c r="D370" s="43"/>
      <c r="E370" s="44">
        <f>E371+E373</f>
        <v>13035362.44</v>
      </c>
      <c r="F370" s="44"/>
      <c r="G370" s="44">
        <f>G371+G373</f>
        <v>13035362.44</v>
      </c>
      <c r="H370" s="44">
        <f>H371+H373</f>
        <v>13042163.19</v>
      </c>
    </row>
    <row r="371" spans="1:8" ht="41.25" customHeight="1">
      <c r="A371" s="18" t="s">
        <v>437</v>
      </c>
      <c r="B371" s="18"/>
      <c r="C371" s="32" t="s">
        <v>438</v>
      </c>
      <c r="D371" s="43"/>
      <c r="E371" s="44">
        <f>E372</f>
        <v>12824163</v>
      </c>
      <c r="F371" s="44"/>
      <c r="G371" s="44">
        <f>G372</f>
        <v>12824163</v>
      </c>
      <c r="H371" s="44">
        <f>H372</f>
        <v>12824163</v>
      </c>
    </row>
    <row r="372" spans="1:8" ht="35.25" customHeight="1">
      <c r="A372" s="18"/>
      <c r="B372" s="33" t="s">
        <v>439</v>
      </c>
      <c r="C372" s="45" t="s">
        <v>440</v>
      </c>
      <c r="D372" s="43"/>
      <c r="E372" s="44">
        <v>12824163</v>
      </c>
      <c r="F372" s="44"/>
      <c r="G372" s="44">
        <v>12824163</v>
      </c>
      <c r="H372" s="44">
        <v>12824163</v>
      </c>
    </row>
    <row r="373" spans="1:8" ht="27.75" customHeight="1">
      <c r="A373" s="18" t="s">
        <v>441</v>
      </c>
      <c r="B373" s="18"/>
      <c r="C373" s="32" t="s">
        <v>442</v>
      </c>
      <c r="D373" s="43"/>
      <c r="E373" s="44">
        <f>E374</f>
        <v>211199.44</v>
      </c>
      <c r="F373" s="44"/>
      <c r="G373" s="44">
        <f>G374</f>
        <v>211199.44</v>
      </c>
      <c r="H373" s="44">
        <f>H374</f>
        <v>218000.19</v>
      </c>
    </row>
    <row r="374" spans="1:8" ht="27.75" customHeight="1">
      <c r="A374" s="18"/>
      <c r="B374" s="24" t="s">
        <v>45</v>
      </c>
      <c r="C374" s="25" t="s">
        <v>46</v>
      </c>
      <c r="D374" s="43"/>
      <c r="E374" s="44">
        <v>211199.44</v>
      </c>
      <c r="F374" s="44"/>
      <c r="G374" s="44">
        <v>211199.44</v>
      </c>
      <c r="H374" s="44">
        <v>218000.19</v>
      </c>
    </row>
    <row r="375" spans="1:8" ht="49.5" customHeight="1" hidden="1">
      <c r="A375" s="18" t="s">
        <v>443</v>
      </c>
      <c r="B375" s="18"/>
      <c r="C375" s="46" t="s">
        <v>444</v>
      </c>
      <c r="D375" s="43"/>
      <c r="E375" s="44">
        <f>E376</f>
        <v>0</v>
      </c>
      <c r="F375" s="44"/>
      <c r="G375" s="44">
        <f>G376</f>
        <v>0</v>
      </c>
      <c r="H375" s="44">
        <f>H376</f>
        <v>0</v>
      </c>
    </row>
    <row r="376" spans="1:8" ht="45.75" customHeight="1" hidden="1">
      <c r="A376" s="18" t="s">
        <v>445</v>
      </c>
      <c r="B376" s="18"/>
      <c r="C376" s="32" t="s">
        <v>446</v>
      </c>
      <c r="D376" s="43"/>
      <c r="E376" s="44">
        <f>E377</f>
        <v>0</v>
      </c>
      <c r="F376" s="44"/>
      <c r="G376" s="44">
        <f>G377</f>
        <v>0</v>
      </c>
      <c r="H376" s="44">
        <f>H377</f>
        <v>0</v>
      </c>
    </row>
    <row r="377" spans="1:8" ht="12.75" hidden="1">
      <c r="A377" s="18"/>
      <c r="B377" s="18">
        <v>300</v>
      </c>
      <c r="C377" s="46" t="s">
        <v>68</v>
      </c>
      <c r="D377" s="43"/>
      <c r="E377" s="44">
        <v>0</v>
      </c>
      <c r="F377" s="44"/>
      <c r="G377" s="44">
        <v>0</v>
      </c>
      <c r="H377" s="44">
        <v>0</v>
      </c>
    </row>
    <row r="378" spans="1:8" ht="12.75">
      <c r="A378" s="17" t="s">
        <v>447</v>
      </c>
      <c r="B378" s="18"/>
      <c r="C378" s="22" t="s">
        <v>448</v>
      </c>
      <c r="D378" s="20">
        <v>1400</v>
      </c>
      <c r="E378" s="21">
        <f>E379+E383</f>
        <v>14173259</v>
      </c>
      <c r="F378" s="21"/>
      <c r="G378" s="21">
        <f>G379+G383</f>
        <v>14173259</v>
      </c>
      <c r="H378" s="21">
        <f>H379+H383</f>
        <v>15013034</v>
      </c>
    </row>
    <row r="379" spans="1:8" ht="14.25" customHeight="1">
      <c r="A379" s="47" t="s">
        <v>449</v>
      </c>
      <c r="B379" s="18"/>
      <c r="C379" s="22" t="s">
        <v>450</v>
      </c>
      <c r="D379" s="20"/>
      <c r="E379" s="21">
        <f>E380</f>
        <v>6664399</v>
      </c>
      <c r="F379" s="21"/>
      <c r="G379" s="21">
        <f>G380</f>
        <v>6664399</v>
      </c>
      <c r="H379" s="21">
        <f>H380</f>
        <v>11177743</v>
      </c>
    </row>
    <row r="380" spans="1:8" ht="12.75">
      <c r="A380" s="17"/>
      <c r="B380" s="18">
        <v>300</v>
      </c>
      <c r="C380" s="19" t="s">
        <v>68</v>
      </c>
      <c r="D380" s="20"/>
      <c r="E380" s="26">
        <v>6664399</v>
      </c>
      <c r="F380" s="26"/>
      <c r="G380" s="26">
        <v>6664399</v>
      </c>
      <c r="H380" s="26">
        <v>11177743</v>
      </c>
    </row>
    <row r="381" spans="1:8" ht="15.75" customHeight="1" hidden="1">
      <c r="A381" s="17" t="s">
        <v>451</v>
      </c>
      <c r="B381" s="18"/>
      <c r="C381" s="48" t="s">
        <v>450</v>
      </c>
      <c r="D381" s="20"/>
      <c r="E381" s="21"/>
      <c r="F381" s="21"/>
      <c r="G381" s="21"/>
      <c r="H381" s="21"/>
    </row>
    <row r="382" spans="1:8" ht="12.75" hidden="1">
      <c r="A382" s="17"/>
      <c r="B382" s="18">
        <v>300</v>
      </c>
      <c r="C382" s="19" t="s">
        <v>68</v>
      </c>
      <c r="D382" s="20"/>
      <c r="E382" s="21"/>
      <c r="F382" s="21"/>
      <c r="G382" s="21"/>
      <c r="H382" s="21"/>
    </row>
    <row r="383" spans="1:8" ht="12.75">
      <c r="A383" s="17" t="s">
        <v>451</v>
      </c>
      <c r="B383" s="18"/>
      <c r="C383" s="19" t="s">
        <v>452</v>
      </c>
      <c r="D383" s="20"/>
      <c r="E383" s="21">
        <f>E384</f>
        <v>7508860</v>
      </c>
      <c r="F383" s="21"/>
      <c r="G383" s="21">
        <f>G384</f>
        <v>7508860</v>
      </c>
      <c r="H383" s="21">
        <f>H384</f>
        <v>3835291</v>
      </c>
    </row>
    <row r="384" spans="1:8" ht="12.75">
      <c r="A384" s="17"/>
      <c r="B384" s="18">
        <v>300</v>
      </c>
      <c r="C384" s="19" t="s">
        <v>68</v>
      </c>
      <c r="D384" s="20"/>
      <c r="E384" s="21">
        <v>7508860</v>
      </c>
      <c r="F384" s="21"/>
      <c r="G384" s="21">
        <v>7508860</v>
      </c>
      <c r="H384" s="21">
        <v>3835291</v>
      </c>
    </row>
    <row r="385" spans="1:8" ht="38.25">
      <c r="A385" s="17" t="s">
        <v>443</v>
      </c>
      <c r="B385" s="18"/>
      <c r="C385" s="19" t="s">
        <v>453</v>
      </c>
      <c r="D385" s="20"/>
      <c r="E385" s="21">
        <f>E386</f>
        <v>2263040</v>
      </c>
      <c r="F385" s="21"/>
      <c r="G385" s="21">
        <f>G386</f>
        <v>2263040</v>
      </c>
      <c r="H385" s="21">
        <f>H386</f>
        <v>4455360</v>
      </c>
    </row>
    <row r="386" spans="1:8" ht="42.75" customHeight="1">
      <c r="A386" s="17" t="s">
        <v>454</v>
      </c>
      <c r="B386" s="18"/>
      <c r="C386" s="19" t="s">
        <v>455</v>
      </c>
      <c r="D386" s="20"/>
      <c r="E386" s="26">
        <f>E387+E388</f>
        <v>2263040</v>
      </c>
      <c r="F386" s="26"/>
      <c r="G386" s="26">
        <f>G387+G388</f>
        <v>2263040</v>
      </c>
      <c r="H386" s="26">
        <f>H387+H388</f>
        <v>4455360</v>
      </c>
    </row>
    <row r="387" spans="1:8" ht="42.75" customHeight="1">
      <c r="A387" s="17"/>
      <c r="B387" s="18">
        <v>100</v>
      </c>
      <c r="C387" s="46" t="s">
        <v>27</v>
      </c>
      <c r="D387" s="20"/>
      <c r="E387" s="21">
        <v>22400</v>
      </c>
      <c r="F387" s="21"/>
      <c r="G387" s="21">
        <v>22400</v>
      </c>
      <c r="H387" s="21">
        <v>44100</v>
      </c>
    </row>
    <row r="388" spans="1:8" ht="17.25" customHeight="1">
      <c r="A388" s="17"/>
      <c r="B388" s="18">
        <v>300</v>
      </c>
      <c r="C388" s="19" t="s">
        <v>68</v>
      </c>
      <c r="D388" s="20"/>
      <c r="E388" s="26">
        <v>2240640</v>
      </c>
      <c r="F388" s="26"/>
      <c r="G388" s="26">
        <v>2240640</v>
      </c>
      <c r="H388" s="26">
        <v>4411260</v>
      </c>
    </row>
    <row r="389" spans="1:8" ht="41.25" customHeight="1">
      <c r="A389" s="13" t="s">
        <v>456</v>
      </c>
      <c r="B389" s="49"/>
      <c r="C389" s="50" t="s">
        <v>457</v>
      </c>
      <c r="D389" s="15"/>
      <c r="E389" s="16">
        <f>E390+E394</f>
        <v>6684200</v>
      </c>
      <c r="F389" s="16"/>
      <c r="G389" s="16">
        <f>G390+G394</f>
        <v>6684200</v>
      </c>
      <c r="H389" s="16">
        <f>H390+H394</f>
        <v>6235000</v>
      </c>
    </row>
    <row r="390" spans="1:8" ht="33" customHeight="1">
      <c r="A390" s="17" t="s">
        <v>458</v>
      </c>
      <c r="B390" s="51"/>
      <c r="C390" s="45" t="s">
        <v>459</v>
      </c>
      <c r="D390" s="28"/>
      <c r="E390" s="26">
        <f>E391</f>
        <v>6184200</v>
      </c>
      <c r="F390" s="26"/>
      <c r="G390" s="26">
        <f>G391</f>
        <v>6184200</v>
      </c>
      <c r="H390" s="26">
        <f>H391</f>
        <v>5735000</v>
      </c>
    </row>
    <row r="391" spans="1:8" ht="34.5" customHeight="1">
      <c r="A391" s="17" t="s">
        <v>460</v>
      </c>
      <c r="B391" s="51"/>
      <c r="C391" s="45" t="s">
        <v>461</v>
      </c>
      <c r="D391" s="28"/>
      <c r="E391" s="26">
        <f>E392+E393</f>
        <v>6184200</v>
      </c>
      <c r="F391" s="26"/>
      <c r="G391" s="26">
        <f>G392+G393</f>
        <v>6184200</v>
      </c>
      <c r="H391" s="26">
        <f>H392+H393</f>
        <v>5735000</v>
      </c>
    </row>
    <row r="392" spans="1:8" ht="41.25" customHeight="1">
      <c r="A392" s="17"/>
      <c r="B392" s="18">
        <v>100</v>
      </c>
      <c r="C392" s="46" t="s">
        <v>27</v>
      </c>
      <c r="D392" s="28"/>
      <c r="E392" s="26">
        <v>5870100</v>
      </c>
      <c r="F392" s="26"/>
      <c r="G392" s="26">
        <v>5870100</v>
      </c>
      <c r="H392" s="26">
        <v>5450000</v>
      </c>
    </row>
    <row r="393" spans="1:8" ht="29.25" customHeight="1">
      <c r="A393" s="17"/>
      <c r="B393" s="24" t="s">
        <v>45</v>
      </c>
      <c r="C393" s="25" t="s">
        <v>46</v>
      </c>
      <c r="D393" s="28"/>
      <c r="E393" s="26">
        <v>314100</v>
      </c>
      <c r="F393" s="26"/>
      <c r="G393" s="26">
        <v>314100</v>
      </c>
      <c r="H393" s="26">
        <v>285000</v>
      </c>
    </row>
    <row r="394" spans="1:8" ht="28.5" customHeight="1">
      <c r="A394" s="17" t="s">
        <v>462</v>
      </c>
      <c r="B394" s="17"/>
      <c r="C394" s="19" t="s">
        <v>463</v>
      </c>
      <c r="D394" s="28"/>
      <c r="E394" s="26">
        <f>E395</f>
        <v>500000</v>
      </c>
      <c r="F394" s="26"/>
      <c r="G394" s="26">
        <f>G395</f>
        <v>500000</v>
      </c>
      <c r="H394" s="26">
        <f>H395</f>
        <v>500000</v>
      </c>
    </row>
    <row r="395" spans="1:8" ht="31.5" customHeight="1">
      <c r="A395" s="17" t="s">
        <v>464</v>
      </c>
      <c r="B395" s="17"/>
      <c r="C395" s="19" t="s">
        <v>465</v>
      </c>
      <c r="D395" s="28"/>
      <c r="E395" s="26">
        <f>E396</f>
        <v>500000</v>
      </c>
      <c r="F395" s="26"/>
      <c r="G395" s="26">
        <f>G396</f>
        <v>500000</v>
      </c>
      <c r="H395" s="26">
        <f>H396</f>
        <v>500000</v>
      </c>
    </row>
    <row r="396" spans="1:8" ht="18.75" customHeight="1">
      <c r="A396" s="17"/>
      <c r="B396" s="18">
        <v>800</v>
      </c>
      <c r="C396" s="46" t="s">
        <v>191</v>
      </c>
      <c r="D396" s="28"/>
      <c r="E396" s="26">
        <v>500000</v>
      </c>
      <c r="F396" s="26"/>
      <c r="G396" s="26">
        <v>500000</v>
      </c>
      <c r="H396" s="26">
        <v>500000</v>
      </c>
    </row>
    <row r="397" spans="1:8" ht="30" customHeight="1" hidden="1">
      <c r="A397" s="17" t="s">
        <v>466</v>
      </c>
      <c r="B397" s="18"/>
      <c r="C397" s="22" t="s">
        <v>467</v>
      </c>
      <c r="D397" s="28">
        <v>5800</v>
      </c>
      <c r="E397" s="26">
        <f>E398</f>
        <v>2530787.37</v>
      </c>
      <c r="F397" s="26"/>
      <c r="G397" s="26">
        <f>G398</f>
        <v>2530787.37</v>
      </c>
      <c r="H397" s="26">
        <f>H398</f>
        <v>2530787.37</v>
      </c>
    </row>
    <row r="398" spans="1:8" ht="24.75" customHeight="1" hidden="1">
      <c r="A398" s="17"/>
      <c r="B398" s="18">
        <v>600</v>
      </c>
      <c r="C398" s="19" t="s">
        <v>22</v>
      </c>
      <c r="D398" s="20">
        <v>5800</v>
      </c>
      <c r="E398" s="21">
        <f>E400+E401+E402+E403</f>
        <v>2530787.37</v>
      </c>
      <c r="F398" s="21"/>
      <c r="G398" s="21">
        <f>G400+G401+G402+G403</f>
        <v>2530787.37</v>
      </c>
      <c r="H398" s="21">
        <f>H400+H401+H402+H403</f>
        <v>2530787.37</v>
      </c>
    </row>
    <row r="399" spans="1:8" ht="18.75" customHeight="1" hidden="1">
      <c r="A399" s="17"/>
      <c r="B399" s="18"/>
      <c r="C399" s="19" t="s">
        <v>85</v>
      </c>
      <c r="D399" s="20"/>
      <c r="E399" s="21"/>
      <c r="F399" s="21"/>
      <c r="G399" s="21"/>
      <c r="H399" s="21"/>
    </row>
    <row r="400" spans="1:8" ht="24.75" customHeight="1" hidden="1">
      <c r="A400" s="17"/>
      <c r="B400" s="18"/>
      <c r="C400" s="19" t="s">
        <v>468</v>
      </c>
      <c r="D400" s="20"/>
      <c r="E400" s="21">
        <v>896260.6</v>
      </c>
      <c r="F400" s="21"/>
      <c r="G400" s="21">
        <v>896260.6</v>
      </c>
      <c r="H400" s="21">
        <v>896260.6</v>
      </c>
    </row>
    <row r="401" spans="1:8" ht="24.75" customHeight="1" hidden="1">
      <c r="A401" s="17"/>
      <c r="B401" s="18"/>
      <c r="C401" s="19" t="s">
        <v>469</v>
      </c>
      <c r="D401" s="20"/>
      <c r="E401" s="21">
        <v>266748.11</v>
      </c>
      <c r="F401" s="21"/>
      <c r="G401" s="21">
        <v>266748.11</v>
      </c>
      <c r="H401" s="21">
        <v>266748.11</v>
      </c>
    </row>
    <row r="402" spans="1:8" ht="24.75" customHeight="1" hidden="1">
      <c r="A402" s="17"/>
      <c r="B402" s="18"/>
      <c r="C402" s="19" t="s">
        <v>470</v>
      </c>
      <c r="D402" s="20"/>
      <c r="E402" s="21">
        <v>861517.47</v>
      </c>
      <c r="F402" s="21"/>
      <c r="G402" s="21">
        <v>861517.47</v>
      </c>
      <c r="H402" s="21">
        <v>861517.47</v>
      </c>
    </row>
    <row r="403" spans="1:8" ht="24.75" customHeight="1" hidden="1">
      <c r="A403" s="17"/>
      <c r="B403" s="18"/>
      <c r="C403" s="19" t="s">
        <v>471</v>
      </c>
      <c r="D403" s="20"/>
      <c r="E403" s="21">
        <v>506261.19</v>
      </c>
      <c r="F403" s="21"/>
      <c r="G403" s="21">
        <v>506261.19</v>
      </c>
      <c r="H403" s="21">
        <v>506261.19</v>
      </c>
    </row>
    <row r="404" spans="1:8" ht="44.25" customHeight="1" hidden="1">
      <c r="A404" s="17" t="s">
        <v>472</v>
      </c>
      <c r="B404" s="18"/>
      <c r="C404" s="19" t="s">
        <v>473</v>
      </c>
      <c r="D404" s="20">
        <v>6000</v>
      </c>
      <c r="E404" s="21">
        <f>E405</f>
        <v>7592362.05</v>
      </c>
      <c r="F404" s="21"/>
      <c r="G404" s="21">
        <f>G405</f>
        <v>7592362.05</v>
      </c>
      <c r="H404" s="21">
        <f>H405</f>
        <v>7592362.05</v>
      </c>
    </row>
    <row r="405" spans="1:8" ht="24.75" customHeight="1" hidden="1">
      <c r="A405" s="17"/>
      <c r="B405" s="18">
        <v>600</v>
      </c>
      <c r="C405" s="19" t="s">
        <v>22</v>
      </c>
      <c r="D405" s="20">
        <v>6000</v>
      </c>
      <c r="E405" s="21">
        <f>E407+E408+E409+E410</f>
        <v>7592362.05</v>
      </c>
      <c r="F405" s="21"/>
      <c r="G405" s="21">
        <f>G407+G408+G409+G410</f>
        <v>7592362.05</v>
      </c>
      <c r="H405" s="21">
        <f>H407+H408+H409+H410</f>
        <v>7592362.05</v>
      </c>
    </row>
    <row r="406" spans="1:8" ht="21" customHeight="1" hidden="1">
      <c r="A406" s="17"/>
      <c r="B406" s="18"/>
      <c r="C406" s="19" t="s">
        <v>85</v>
      </c>
      <c r="D406" s="20"/>
      <c r="E406" s="21"/>
      <c r="F406" s="21"/>
      <c r="G406" s="21"/>
      <c r="H406" s="21"/>
    </row>
    <row r="407" spans="1:8" ht="24.75" customHeight="1" hidden="1">
      <c r="A407" s="17"/>
      <c r="B407" s="18"/>
      <c r="C407" s="19" t="s">
        <v>468</v>
      </c>
      <c r="D407" s="20">
        <v>2572.8</v>
      </c>
      <c r="E407" s="21">
        <v>2688781.8</v>
      </c>
      <c r="F407" s="21"/>
      <c r="G407" s="21">
        <v>2688781.8</v>
      </c>
      <c r="H407" s="21">
        <v>2688781.8</v>
      </c>
    </row>
    <row r="408" spans="1:8" ht="24.75" customHeight="1" hidden="1">
      <c r="A408" s="17"/>
      <c r="B408" s="18"/>
      <c r="C408" s="19" t="s">
        <v>469</v>
      </c>
      <c r="D408" s="20">
        <v>2250</v>
      </c>
      <c r="E408" s="21">
        <v>800244.32</v>
      </c>
      <c r="F408" s="21"/>
      <c r="G408" s="21">
        <v>800244.32</v>
      </c>
      <c r="H408" s="21">
        <v>800244.32</v>
      </c>
    </row>
    <row r="409" spans="1:8" ht="24.75" customHeight="1" hidden="1">
      <c r="A409" s="17"/>
      <c r="B409" s="18"/>
      <c r="C409" s="19" t="s">
        <v>470</v>
      </c>
      <c r="D409" s="20">
        <v>540</v>
      </c>
      <c r="E409" s="21">
        <v>2584552.38</v>
      </c>
      <c r="F409" s="21"/>
      <c r="G409" s="21">
        <v>2584552.38</v>
      </c>
      <c r="H409" s="21">
        <v>2584552.38</v>
      </c>
    </row>
    <row r="410" spans="1:8" ht="24.75" customHeight="1" hidden="1">
      <c r="A410" s="17"/>
      <c r="B410" s="18"/>
      <c r="C410" s="19" t="s">
        <v>471</v>
      </c>
      <c r="D410" s="20">
        <v>270</v>
      </c>
      <c r="E410" s="21">
        <v>1518783.55</v>
      </c>
      <c r="F410" s="21"/>
      <c r="G410" s="21">
        <v>1518783.55</v>
      </c>
      <c r="H410" s="21">
        <v>1518783.55</v>
      </c>
    </row>
    <row r="411" spans="1:8" ht="43.5" customHeight="1">
      <c r="A411" s="13" t="s">
        <v>474</v>
      </c>
      <c r="B411" s="49"/>
      <c r="C411" s="50" t="s">
        <v>475</v>
      </c>
      <c r="D411" s="15"/>
      <c r="E411" s="16">
        <f>E412</f>
        <v>21631115.22</v>
      </c>
      <c r="F411" s="16"/>
      <c r="G411" s="16">
        <f>G412</f>
        <v>21631115.22</v>
      </c>
      <c r="H411" s="16">
        <f>H412</f>
        <v>0</v>
      </c>
    </row>
    <row r="412" spans="1:8" ht="42" customHeight="1">
      <c r="A412" s="17" t="s">
        <v>476</v>
      </c>
      <c r="B412" s="51"/>
      <c r="C412" s="45" t="s">
        <v>477</v>
      </c>
      <c r="D412" s="20"/>
      <c r="E412" s="21">
        <f>E413+E415</f>
        <v>21631115.22</v>
      </c>
      <c r="F412" s="21"/>
      <c r="G412" s="21">
        <f>G413+G415</f>
        <v>21631115.22</v>
      </c>
      <c r="H412" s="21">
        <f>H413+H415</f>
        <v>0</v>
      </c>
    </row>
    <row r="413" spans="1:8" ht="45.75" customHeight="1">
      <c r="A413" s="17" t="s">
        <v>478</v>
      </c>
      <c r="B413" s="51"/>
      <c r="C413" s="45" t="s">
        <v>479</v>
      </c>
      <c r="D413" s="20"/>
      <c r="E413" s="21">
        <f>E414</f>
        <v>20118449.82</v>
      </c>
      <c r="F413" s="21"/>
      <c r="G413" s="21">
        <f>G414</f>
        <v>20118449.82</v>
      </c>
      <c r="H413" s="21">
        <f>H414</f>
        <v>0</v>
      </c>
    </row>
    <row r="414" spans="1:8" ht="35.25" customHeight="1">
      <c r="A414" s="17"/>
      <c r="B414" s="18">
        <v>400</v>
      </c>
      <c r="C414" s="19" t="s">
        <v>480</v>
      </c>
      <c r="D414" s="20"/>
      <c r="E414" s="31">
        <v>20118449.82</v>
      </c>
      <c r="F414" s="31"/>
      <c r="G414" s="31">
        <v>20118449.82</v>
      </c>
      <c r="H414" s="21">
        <v>0</v>
      </c>
    </row>
    <row r="415" spans="1:8" ht="40.5" customHeight="1">
      <c r="A415" s="17" t="s">
        <v>481</v>
      </c>
      <c r="B415" s="18"/>
      <c r="C415" s="19" t="s">
        <v>482</v>
      </c>
      <c r="D415" s="20"/>
      <c r="E415" s="21">
        <f>E416</f>
        <v>1512665.4</v>
      </c>
      <c r="F415" s="21"/>
      <c r="G415" s="21">
        <f>G416</f>
        <v>1512665.4</v>
      </c>
      <c r="H415" s="21">
        <f>H416</f>
        <v>0</v>
      </c>
    </row>
    <row r="416" spans="1:8" ht="30.75" customHeight="1">
      <c r="A416" s="17"/>
      <c r="B416" s="18">
        <v>400</v>
      </c>
      <c r="C416" s="19" t="s">
        <v>480</v>
      </c>
      <c r="D416" s="20"/>
      <c r="E416" s="21">
        <v>1512665.4</v>
      </c>
      <c r="F416" s="21"/>
      <c r="G416" s="21">
        <v>1512665.4</v>
      </c>
      <c r="H416" s="21">
        <v>0</v>
      </c>
    </row>
    <row r="417" spans="1:8" ht="12.75">
      <c r="A417" s="52" t="s">
        <v>483</v>
      </c>
      <c r="B417" s="53"/>
      <c r="C417" s="54" t="s">
        <v>484</v>
      </c>
      <c r="D417" s="55">
        <v>105019.4</v>
      </c>
      <c r="E417" s="56">
        <f>E418+E436+E470</f>
        <v>77826847.12</v>
      </c>
      <c r="F417" s="56">
        <f>F418+F436+F470</f>
        <v>-15587.71</v>
      </c>
      <c r="G417" s="56">
        <f>G418+G436+G470</f>
        <v>77811259.41</v>
      </c>
      <c r="H417" s="56">
        <f>H418+H436+H470</f>
        <v>83460682.9</v>
      </c>
    </row>
    <row r="418" spans="1:8" ht="25.5">
      <c r="A418" s="13" t="s">
        <v>485</v>
      </c>
      <c r="B418" s="11"/>
      <c r="C418" s="14" t="s">
        <v>486</v>
      </c>
      <c r="D418" s="15">
        <v>94723.8</v>
      </c>
      <c r="E418" s="16">
        <f>E419+E423+E425+E429+E431+E433</f>
        <v>32586224.28</v>
      </c>
      <c r="F418" s="16">
        <f>F419+F423+F425+F429+F431+F433</f>
        <v>-15587.71</v>
      </c>
      <c r="G418" s="16">
        <f>G419+G423+G425+G429+G431+G433</f>
        <v>32570636.57</v>
      </c>
      <c r="H418" s="16">
        <f>H419+H423+H425+H429+H431+H433</f>
        <v>34439874.45</v>
      </c>
    </row>
    <row r="419" spans="1:8" ht="12.75">
      <c r="A419" s="57" t="s">
        <v>487</v>
      </c>
      <c r="B419" s="11"/>
      <c r="C419" s="46" t="s">
        <v>488</v>
      </c>
      <c r="D419" s="20">
        <v>1423.3</v>
      </c>
      <c r="E419" s="21">
        <f>E420</f>
        <v>1763800</v>
      </c>
      <c r="F419" s="21"/>
      <c r="G419" s="21">
        <f>G420</f>
        <v>1763800</v>
      </c>
      <c r="H419" s="21">
        <f>H420</f>
        <v>1763800</v>
      </c>
    </row>
    <row r="420" spans="1:8" ht="42.75" customHeight="1">
      <c r="A420" s="57"/>
      <c r="B420" s="18">
        <v>100</v>
      </c>
      <c r="C420" s="46" t="s">
        <v>27</v>
      </c>
      <c r="D420" s="20">
        <v>1423.3</v>
      </c>
      <c r="E420" s="21">
        <v>1763800</v>
      </c>
      <c r="F420" s="21"/>
      <c r="G420" s="21">
        <v>1763800</v>
      </c>
      <c r="H420" s="21">
        <v>1763800</v>
      </c>
    </row>
    <row r="421" spans="1:8" ht="15.75" customHeight="1" hidden="1">
      <c r="A421" s="57" t="s">
        <v>489</v>
      </c>
      <c r="B421" s="11"/>
      <c r="C421" s="46" t="s">
        <v>490</v>
      </c>
      <c r="D421" s="20"/>
      <c r="E421" s="21">
        <f>E422</f>
        <v>0</v>
      </c>
      <c r="F421" s="21"/>
      <c r="G421" s="21">
        <f>G422</f>
        <v>0</v>
      </c>
      <c r="H421" s="21">
        <f>H422</f>
        <v>0</v>
      </c>
    </row>
    <row r="422" spans="1:8" ht="42.75" customHeight="1" hidden="1">
      <c r="A422" s="57"/>
      <c r="B422" s="18">
        <v>100</v>
      </c>
      <c r="C422" s="46" t="s">
        <v>27</v>
      </c>
      <c r="D422" s="20"/>
      <c r="E422" s="21">
        <v>0</v>
      </c>
      <c r="F422" s="21"/>
      <c r="G422" s="21">
        <v>0</v>
      </c>
      <c r="H422" s="21">
        <v>0</v>
      </c>
    </row>
    <row r="423" spans="1:8" ht="25.5">
      <c r="A423" s="57" t="s">
        <v>491</v>
      </c>
      <c r="B423" s="11"/>
      <c r="C423" s="46" t="s">
        <v>492</v>
      </c>
      <c r="D423" s="20">
        <v>1089.2</v>
      </c>
      <c r="E423" s="21">
        <f>E424</f>
        <v>993324</v>
      </c>
      <c r="F423" s="21"/>
      <c r="G423" s="21">
        <f>G424</f>
        <v>993324</v>
      </c>
      <c r="H423" s="21">
        <f>H424</f>
        <v>993324</v>
      </c>
    </row>
    <row r="424" spans="1:8" ht="41.25" customHeight="1">
      <c r="A424" s="57"/>
      <c r="B424" s="18">
        <v>100</v>
      </c>
      <c r="C424" s="46" t="s">
        <v>27</v>
      </c>
      <c r="D424" s="20">
        <v>1089.2</v>
      </c>
      <c r="E424" s="26">
        <v>993324</v>
      </c>
      <c r="F424" s="26"/>
      <c r="G424" s="26">
        <v>993324</v>
      </c>
      <c r="H424" s="26">
        <v>993324</v>
      </c>
    </row>
    <row r="425" spans="1:8" ht="33" customHeight="1">
      <c r="A425" s="17" t="s">
        <v>493</v>
      </c>
      <c r="B425" s="17"/>
      <c r="C425" s="45" t="s">
        <v>494</v>
      </c>
      <c r="D425" s="20"/>
      <c r="E425" s="21">
        <f>E426+E427+E428</f>
        <v>27466566.28</v>
      </c>
      <c r="F425" s="21">
        <f>F427</f>
        <v>-15587.71</v>
      </c>
      <c r="G425" s="21">
        <f>G426+G427+G428</f>
        <v>27450978.57</v>
      </c>
      <c r="H425" s="21">
        <f>H426+H427+H428</f>
        <v>29320216.45</v>
      </c>
    </row>
    <row r="426" spans="1:8" ht="45" customHeight="1">
      <c r="A426" s="57"/>
      <c r="B426" s="33" t="s">
        <v>495</v>
      </c>
      <c r="C426" s="45" t="s">
        <v>496</v>
      </c>
      <c r="D426" s="20"/>
      <c r="E426" s="21">
        <v>20100000</v>
      </c>
      <c r="F426" s="21"/>
      <c r="G426" s="21">
        <v>20100000</v>
      </c>
      <c r="H426" s="21">
        <v>19600000</v>
      </c>
    </row>
    <row r="427" spans="1:8" ht="30" customHeight="1">
      <c r="A427" s="57"/>
      <c r="B427" s="24" t="s">
        <v>45</v>
      </c>
      <c r="C427" s="25" t="s">
        <v>46</v>
      </c>
      <c r="D427" s="20"/>
      <c r="E427" s="21">
        <v>6922861.28</v>
      </c>
      <c r="F427" s="21">
        <v>-15587.71</v>
      </c>
      <c r="G427" s="21">
        <f>E427+F427</f>
        <v>6907273.57</v>
      </c>
      <c r="H427" s="21">
        <v>9276511.45</v>
      </c>
    </row>
    <row r="428" spans="1:8" ht="17.25" customHeight="1">
      <c r="A428" s="57"/>
      <c r="B428" s="18">
        <v>800</v>
      </c>
      <c r="C428" s="46" t="s">
        <v>191</v>
      </c>
      <c r="D428" s="20"/>
      <c r="E428" s="21">
        <v>443705</v>
      </c>
      <c r="F428" s="21"/>
      <c r="G428" s="21">
        <v>443705</v>
      </c>
      <c r="H428" s="21">
        <v>443705</v>
      </c>
    </row>
    <row r="429" spans="1:8" ht="15.75" customHeight="1">
      <c r="A429" s="57" t="s">
        <v>497</v>
      </c>
      <c r="B429" s="11"/>
      <c r="C429" s="46" t="s">
        <v>498</v>
      </c>
      <c r="D429" s="20">
        <v>1288.4</v>
      </c>
      <c r="E429" s="21">
        <f>E430</f>
        <v>540000</v>
      </c>
      <c r="F429" s="21"/>
      <c r="G429" s="21">
        <f>G430</f>
        <v>540000</v>
      </c>
      <c r="H429" s="21">
        <f>H430</f>
        <v>540000</v>
      </c>
    </row>
    <row r="430" spans="1:8" ht="44.25" customHeight="1">
      <c r="A430" s="57"/>
      <c r="B430" s="18">
        <v>100</v>
      </c>
      <c r="C430" s="46" t="s">
        <v>27</v>
      </c>
      <c r="D430" s="20">
        <v>1288.4</v>
      </c>
      <c r="E430" s="21">
        <v>540000</v>
      </c>
      <c r="F430" s="21"/>
      <c r="G430" s="21">
        <v>540000</v>
      </c>
      <c r="H430" s="21">
        <v>540000</v>
      </c>
    </row>
    <row r="431" spans="1:8" ht="25.5">
      <c r="A431" s="57" t="s">
        <v>499</v>
      </c>
      <c r="B431" s="11"/>
      <c r="C431" s="46" t="s">
        <v>500</v>
      </c>
      <c r="D431" s="20">
        <v>33908.5</v>
      </c>
      <c r="E431" s="21">
        <f>E432</f>
        <v>827817</v>
      </c>
      <c r="F431" s="21"/>
      <c r="G431" s="21">
        <f>G432</f>
        <v>827817</v>
      </c>
      <c r="H431" s="21">
        <f>H432</f>
        <v>827817</v>
      </c>
    </row>
    <row r="432" spans="1:8" ht="46.5" customHeight="1">
      <c r="A432" s="10"/>
      <c r="B432" s="18">
        <v>100</v>
      </c>
      <c r="C432" s="46" t="s">
        <v>27</v>
      </c>
      <c r="D432" s="20">
        <v>31284.6</v>
      </c>
      <c r="E432" s="21">
        <v>827817</v>
      </c>
      <c r="F432" s="21"/>
      <c r="G432" s="21">
        <v>827817</v>
      </c>
      <c r="H432" s="21">
        <v>827817</v>
      </c>
    </row>
    <row r="433" spans="1:8" ht="29.25" customHeight="1">
      <c r="A433" s="17" t="s">
        <v>501</v>
      </c>
      <c r="B433" s="17"/>
      <c r="C433" s="45" t="s">
        <v>502</v>
      </c>
      <c r="D433" s="20"/>
      <c r="E433" s="21">
        <f>E434+E435</f>
        <v>994717</v>
      </c>
      <c r="F433" s="21"/>
      <c r="G433" s="21">
        <f>G434+G435</f>
        <v>994717</v>
      </c>
      <c r="H433" s="21">
        <f>H434+H435</f>
        <v>994717</v>
      </c>
    </row>
    <row r="434" spans="1:8" ht="46.5" customHeight="1">
      <c r="A434" s="57"/>
      <c r="B434" s="33" t="s">
        <v>495</v>
      </c>
      <c r="C434" s="45" t="s">
        <v>496</v>
      </c>
      <c r="D434" s="20"/>
      <c r="E434" s="58">
        <v>911017</v>
      </c>
      <c r="F434" s="58"/>
      <c r="G434" s="58">
        <v>911017</v>
      </c>
      <c r="H434" s="58">
        <v>911017</v>
      </c>
    </row>
    <row r="435" spans="1:8" ht="32.25" customHeight="1">
      <c r="A435" s="57"/>
      <c r="B435" s="24" t="s">
        <v>45</v>
      </c>
      <c r="C435" s="25" t="s">
        <v>46</v>
      </c>
      <c r="D435" s="20"/>
      <c r="E435" s="58">
        <v>83700</v>
      </c>
      <c r="F435" s="58"/>
      <c r="G435" s="58">
        <v>83700</v>
      </c>
      <c r="H435" s="58">
        <v>83700</v>
      </c>
    </row>
    <row r="436" spans="1:8" ht="38.25">
      <c r="A436" s="13" t="s">
        <v>503</v>
      </c>
      <c r="B436" s="13"/>
      <c r="C436" s="14" t="s">
        <v>504</v>
      </c>
      <c r="D436" s="15">
        <v>4496.4</v>
      </c>
      <c r="E436" s="16">
        <f>E437+E440+E444+E446+E448+E450+E452+E454+E458+E460+E462+E464</f>
        <v>32656716.8</v>
      </c>
      <c r="F436" s="16"/>
      <c r="G436" s="16">
        <f>G437+G440+G444+G446+G448+G450+G452+G454+G458+G460+G462+G464</f>
        <v>32656716.8</v>
      </c>
      <c r="H436" s="16">
        <f>H437+H440+H444+H446+H448+H450+H452+H454+H458+H460+H462+H464</f>
        <v>32656716.8</v>
      </c>
    </row>
    <row r="437" spans="1:8" ht="25.5">
      <c r="A437" s="17" t="s">
        <v>505</v>
      </c>
      <c r="B437" s="17"/>
      <c r="C437" s="19" t="s">
        <v>506</v>
      </c>
      <c r="D437" s="26">
        <f>D438+D439</f>
        <v>7114000</v>
      </c>
      <c r="E437" s="26">
        <f>E438+E439</f>
        <v>9808700</v>
      </c>
      <c r="F437" s="26"/>
      <c r="G437" s="26">
        <f>G438+G439</f>
        <v>9808700</v>
      </c>
      <c r="H437" s="26">
        <f>H438+H439</f>
        <v>9808700</v>
      </c>
    </row>
    <row r="438" spans="1:8" ht="51">
      <c r="A438" s="17"/>
      <c r="B438" s="17">
        <v>100</v>
      </c>
      <c r="C438" s="19" t="s">
        <v>27</v>
      </c>
      <c r="D438" s="31">
        <v>6900000</v>
      </c>
      <c r="E438" s="31">
        <v>9594700</v>
      </c>
      <c r="F438" s="31"/>
      <c r="G438" s="31">
        <v>9594700</v>
      </c>
      <c r="H438" s="31">
        <v>9594700</v>
      </c>
    </row>
    <row r="439" spans="1:8" ht="25.5">
      <c r="A439" s="17"/>
      <c r="B439" s="24" t="s">
        <v>45</v>
      </c>
      <c r="C439" s="25" t="s">
        <v>46</v>
      </c>
      <c r="D439" s="31">
        <v>214000</v>
      </c>
      <c r="E439" s="31">
        <v>214000</v>
      </c>
      <c r="F439" s="31"/>
      <c r="G439" s="31">
        <v>214000</v>
      </c>
      <c r="H439" s="31">
        <v>214000</v>
      </c>
    </row>
    <row r="440" spans="1:8" ht="25.5">
      <c r="A440" s="17" t="s">
        <v>507</v>
      </c>
      <c r="B440" s="17"/>
      <c r="C440" s="19" t="s">
        <v>508</v>
      </c>
      <c r="D440" s="31"/>
      <c r="E440" s="31">
        <f>E441+E442+E443</f>
        <v>13146700</v>
      </c>
      <c r="F440" s="31"/>
      <c r="G440" s="31">
        <f>G441+G442+G443</f>
        <v>13146700</v>
      </c>
      <c r="H440" s="31">
        <f>H441+H442+H443</f>
        <v>13146700</v>
      </c>
    </row>
    <row r="441" spans="1:8" ht="42.75" customHeight="1">
      <c r="A441" s="17"/>
      <c r="B441" s="17">
        <v>100</v>
      </c>
      <c r="C441" s="19" t="s">
        <v>27</v>
      </c>
      <c r="D441" s="31"/>
      <c r="E441" s="31">
        <v>7052174</v>
      </c>
      <c r="F441" s="31"/>
      <c r="G441" s="31">
        <v>7052174</v>
      </c>
      <c r="H441" s="31">
        <v>7052174</v>
      </c>
    </row>
    <row r="442" spans="1:8" ht="25.5">
      <c r="A442" s="17"/>
      <c r="B442" s="24" t="s">
        <v>45</v>
      </c>
      <c r="C442" s="25" t="s">
        <v>46</v>
      </c>
      <c r="D442" s="31"/>
      <c r="E442" s="31">
        <v>5792526</v>
      </c>
      <c r="F442" s="31"/>
      <c r="G442" s="31">
        <v>5792526</v>
      </c>
      <c r="H442" s="31">
        <v>5792526</v>
      </c>
    </row>
    <row r="443" spans="1:8" ht="12.75">
      <c r="A443" s="17"/>
      <c r="B443" s="18">
        <v>800</v>
      </c>
      <c r="C443" s="46" t="s">
        <v>191</v>
      </c>
      <c r="D443" s="31"/>
      <c r="E443" s="31">
        <v>302000</v>
      </c>
      <c r="F443" s="31"/>
      <c r="G443" s="31">
        <v>302000</v>
      </c>
      <c r="H443" s="31">
        <v>302000</v>
      </c>
    </row>
    <row r="444" spans="1:8" ht="28.5" customHeight="1">
      <c r="A444" s="57" t="s">
        <v>509</v>
      </c>
      <c r="B444" s="11"/>
      <c r="C444" s="46" t="s">
        <v>510</v>
      </c>
      <c r="D444" s="20">
        <v>409</v>
      </c>
      <c r="E444" s="21">
        <f>E445</f>
        <v>900000</v>
      </c>
      <c r="F444" s="21"/>
      <c r="G444" s="21">
        <f>G445</f>
        <v>900000</v>
      </c>
      <c r="H444" s="21">
        <f>H445</f>
        <v>900000</v>
      </c>
    </row>
    <row r="445" spans="1:8" ht="28.5" customHeight="1">
      <c r="A445" s="10"/>
      <c r="B445" s="24" t="s">
        <v>45</v>
      </c>
      <c r="C445" s="25" t="s">
        <v>46</v>
      </c>
      <c r="D445" s="20">
        <v>409</v>
      </c>
      <c r="E445" s="21">
        <v>900000</v>
      </c>
      <c r="F445" s="21"/>
      <c r="G445" s="21">
        <v>900000</v>
      </c>
      <c r="H445" s="21">
        <v>900000</v>
      </c>
    </row>
    <row r="446" spans="1:8" ht="20.25" customHeight="1">
      <c r="A446" s="59" t="s">
        <v>511</v>
      </c>
      <c r="B446" s="18"/>
      <c r="C446" s="46" t="s">
        <v>512</v>
      </c>
      <c r="D446" s="20"/>
      <c r="E446" s="21">
        <f>E447</f>
        <v>117000</v>
      </c>
      <c r="F446" s="21"/>
      <c r="G446" s="21">
        <f>G447</f>
        <v>117000</v>
      </c>
      <c r="H446" s="21">
        <f>H447</f>
        <v>117000</v>
      </c>
    </row>
    <row r="447" spans="1:8" ht="25.5" customHeight="1">
      <c r="A447" s="10"/>
      <c r="B447" s="24" t="s">
        <v>45</v>
      </c>
      <c r="C447" s="25" t="s">
        <v>46</v>
      </c>
      <c r="D447" s="20"/>
      <c r="E447" s="21">
        <v>117000</v>
      </c>
      <c r="F447" s="21"/>
      <c r="G447" s="21">
        <v>117000</v>
      </c>
      <c r="H447" s="21">
        <v>117000</v>
      </c>
    </row>
    <row r="448" spans="1:8" ht="20.25" customHeight="1">
      <c r="A448" s="59" t="s">
        <v>513</v>
      </c>
      <c r="B448" s="18"/>
      <c r="C448" s="46" t="s">
        <v>514</v>
      </c>
      <c r="D448" s="20"/>
      <c r="E448" s="21">
        <f>E449</f>
        <v>210000</v>
      </c>
      <c r="F448" s="21"/>
      <c r="G448" s="21">
        <f>G449</f>
        <v>210000</v>
      </c>
      <c r="H448" s="21">
        <f>H449</f>
        <v>210000</v>
      </c>
    </row>
    <row r="449" spans="1:8" ht="20.25" customHeight="1">
      <c r="A449" s="10"/>
      <c r="B449" s="18">
        <v>800</v>
      </c>
      <c r="C449" s="46" t="s">
        <v>191</v>
      </c>
      <c r="D449" s="20"/>
      <c r="E449" s="21">
        <v>210000</v>
      </c>
      <c r="F449" s="21"/>
      <c r="G449" s="21">
        <v>210000</v>
      </c>
      <c r="H449" s="21">
        <v>210000</v>
      </c>
    </row>
    <row r="450" spans="1:8" ht="24.75" customHeight="1">
      <c r="A450" s="59" t="s">
        <v>515</v>
      </c>
      <c r="B450" s="18"/>
      <c r="C450" s="46" t="s">
        <v>516</v>
      </c>
      <c r="D450" s="20"/>
      <c r="E450" s="21">
        <f>E451</f>
        <v>35000</v>
      </c>
      <c r="F450" s="21"/>
      <c r="G450" s="21">
        <f>G451</f>
        <v>35000</v>
      </c>
      <c r="H450" s="21">
        <f>H451</f>
        <v>35000</v>
      </c>
    </row>
    <row r="451" spans="1:8" ht="24.75" customHeight="1">
      <c r="A451" s="10"/>
      <c r="B451" s="24" t="s">
        <v>45</v>
      </c>
      <c r="C451" s="25" t="s">
        <v>46</v>
      </c>
      <c r="D451" s="20"/>
      <c r="E451" s="21">
        <v>35000</v>
      </c>
      <c r="F451" s="21"/>
      <c r="G451" s="21">
        <v>35000</v>
      </c>
      <c r="H451" s="21">
        <v>35000</v>
      </c>
    </row>
    <row r="452" spans="1:8" ht="24.75" customHeight="1">
      <c r="A452" s="59" t="s">
        <v>517</v>
      </c>
      <c r="B452" s="18"/>
      <c r="C452" s="46" t="s">
        <v>518</v>
      </c>
      <c r="D452" s="20"/>
      <c r="E452" s="21">
        <f>E453</f>
        <v>30000</v>
      </c>
      <c r="F452" s="21"/>
      <c r="G452" s="21">
        <f>G453</f>
        <v>30000</v>
      </c>
      <c r="H452" s="21">
        <f>H453</f>
        <v>30000</v>
      </c>
    </row>
    <row r="453" spans="1:8" ht="27.75" customHeight="1">
      <c r="A453" s="10"/>
      <c r="B453" s="24" t="s">
        <v>45</v>
      </c>
      <c r="C453" s="25" t="s">
        <v>46</v>
      </c>
      <c r="D453" s="20"/>
      <c r="E453" s="21">
        <v>30000</v>
      </c>
      <c r="F453" s="21"/>
      <c r="G453" s="21">
        <v>30000</v>
      </c>
      <c r="H453" s="21">
        <v>30000</v>
      </c>
    </row>
    <row r="454" spans="1:8" ht="39.75" customHeight="1">
      <c r="A454" s="59" t="s">
        <v>519</v>
      </c>
      <c r="B454" s="18"/>
      <c r="C454" s="46" t="s">
        <v>520</v>
      </c>
      <c r="D454" s="20"/>
      <c r="E454" s="21">
        <f>E455+E456+E457</f>
        <v>4392900</v>
      </c>
      <c r="F454" s="21"/>
      <c r="G454" s="21">
        <f>G455+G456+G457</f>
        <v>4392900</v>
      </c>
      <c r="H454" s="21">
        <f>H455+H456+H457</f>
        <v>4392900</v>
      </c>
    </row>
    <row r="455" spans="1:8" ht="44.25" customHeight="1">
      <c r="A455" s="59"/>
      <c r="B455" s="33" t="s">
        <v>495</v>
      </c>
      <c r="C455" s="45" t="s">
        <v>496</v>
      </c>
      <c r="D455" s="20"/>
      <c r="E455" s="21">
        <v>3905100</v>
      </c>
      <c r="F455" s="21"/>
      <c r="G455" s="21">
        <v>3905100</v>
      </c>
      <c r="H455" s="21">
        <v>3905100</v>
      </c>
    </row>
    <row r="456" spans="1:8" ht="32.25" customHeight="1">
      <c r="A456" s="59"/>
      <c r="B456" s="24" t="s">
        <v>45</v>
      </c>
      <c r="C456" s="25" t="s">
        <v>46</v>
      </c>
      <c r="D456" s="20"/>
      <c r="E456" s="21">
        <v>450300</v>
      </c>
      <c r="F456" s="21"/>
      <c r="G456" s="21">
        <v>450300</v>
      </c>
      <c r="H456" s="21">
        <v>450300</v>
      </c>
    </row>
    <row r="457" spans="1:8" ht="14.25" customHeight="1">
      <c r="A457" s="10"/>
      <c r="B457" s="33" t="s">
        <v>521</v>
      </c>
      <c r="C457" s="45" t="s">
        <v>191</v>
      </c>
      <c r="D457" s="20"/>
      <c r="E457" s="21">
        <v>37500</v>
      </c>
      <c r="F457" s="21"/>
      <c r="G457" s="21">
        <v>37500</v>
      </c>
      <c r="H457" s="21">
        <v>37500</v>
      </c>
    </row>
    <row r="458" spans="1:8" ht="24.75" customHeight="1">
      <c r="A458" s="59" t="s">
        <v>522</v>
      </c>
      <c r="B458" s="18"/>
      <c r="C458" s="46" t="s">
        <v>523</v>
      </c>
      <c r="D458" s="20"/>
      <c r="E458" s="21">
        <f>E459</f>
        <v>7516.8</v>
      </c>
      <c r="F458" s="21"/>
      <c r="G458" s="21">
        <f>G459</f>
        <v>7516.8</v>
      </c>
      <c r="H458" s="21">
        <f>H459</f>
        <v>7516.8</v>
      </c>
    </row>
    <row r="459" spans="1:8" ht="26.25" customHeight="1">
      <c r="A459" s="10"/>
      <c r="B459" s="24" t="s">
        <v>45</v>
      </c>
      <c r="C459" s="25" t="s">
        <v>46</v>
      </c>
      <c r="D459" s="20"/>
      <c r="E459" s="21">
        <v>7516.8</v>
      </c>
      <c r="F459" s="21"/>
      <c r="G459" s="21">
        <v>7516.8</v>
      </c>
      <c r="H459" s="21">
        <v>7516.8</v>
      </c>
    </row>
    <row r="460" spans="1:8" ht="29.25" customHeight="1">
      <c r="A460" s="59" t="s">
        <v>524</v>
      </c>
      <c r="B460" s="18"/>
      <c r="C460" s="46" t="s">
        <v>525</v>
      </c>
      <c r="D460" s="20"/>
      <c r="E460" s="21">
        <f>E461</f>
        <v>300000</v>
      </c>
      <c r="F460" s="21"/>
      <c r="G460" s="21">
        <f>G461</f>
        <v>300000</v>
      </c>
      <c r="H460" s="21">
        <f>H461</f>
        <v>300000</v>
      </c>
    </row>
    <row r="461" spans="1:8" ht="15.75" customHeight="1">
      <c r="A461" s="10"/>
      <c r="B461" s="18">
        <v>800</v>
      </c>
      <c r="C461" s="46" t="s">
        <v>191</v>
      </c>
      <c r="D461" s="20"/>
      <c r="E461" s="21">
        <v>300000</v>
      </c>
      <c r="F461" s="21"/>
      <c r="G461" s="21">
        <v>300000</v>
      </c>
      <c r="H461" s="21">
        <v>300000</v>
      </c>
    </row>
    <row r="462" spans="1:8" ht="28.5" customHeight="1">
      <c r="A462" s="59" t="s">
        <v>526</v>
      </c>
      <c r="B462" s="18"/>
      <c r="C462" s="46" t="s">
        <v>527</v>
      </c>
      <c r="D462" s="20"/>
      <c r="E462" s="21">
        <f>E463</f>
        <v>1000000</v>
      </c>
      <c r="F462" s="21"/>
      <c r="G462" s="21">
        <f>G463</f>
        <v>1000000</v>
      </c>
      <c r="H462" s="21">
        <f>H463</f>
        <v>1000000</v>
      </c>
    </row>
    <row r="463" spans="1:8" ht="18.75" customHeight="1">
      <c r="A463" s="59"/>
      <c r="B463" s="18">
        <v>800</v>
      </c>
      <c r="C463" s="46" t="s">
        <v>191</v>
      </c>
      <c r="D463" s="20"/>
      <c r="E463" s="21">
        <v>1000000</v>
      </c>
      <c r="F463" s="21"/>
      <c r="G463" s="21">
        <v>1000000</v>
      </c>
      <c r="H463" s="21">
        <v>1000000</v>
      </c>
    </row>
    <row r="464" spans="1:8" ht="31.5" customHeight="1">
      <c r="A464" s="57" t="s">
        <v>528</v>
      </c>
      <c r="B464" s="11"/>
      <c r="C464" s="46" t="s">
        <v>529</v>
      </c>
      <c r="D464" s="20">
        <v>2895.7</v>
      </c>
      <c r="E464" s="21">
        <f>E465</f>
        <v>2708900</v>
      </c>
      <c r="F464" s="21"/>
      <c r="G464" s="21">
        <f>G465</f>
        <v>2708900</v>
      </c>
      <c r="H464" s="21">
        <f>H465</f>
        <v>2708900</v>
      </c>
    </row>
    <row r="465" spans="1:8" ht="21" customHeight="1">
      <c r="A465" s="10"/>
      <c r="B465" s="18">
        <v>300</v>
      </c>
      <c r="C465" s="46" t="s">
        <v>68</v>
      </c>
      <c r="D465" s="20">
        <v>2895.7</v>
      </c>
      <c r="E465" s="21">
        <v>2708900</v>
      </c>
      <c r="F465" s="21"/>
      <c r="G465" s="21">
        <v>2708900</v>
      </c>
      <c r="H465" s="21">
        <v>2708900</v>
      </c>
    </row>
    <row r="466" spans="1:8" ht="40.5" customHeight="1" hidden="1">
      <c r="A466" s="59" t="s">
        <v>530</v>
      </c>
      <c r="B466" s="18"/>
      <c r="C466" s="46" t="s">
        <v>531</v>
      </c>
      <c r="D466" s="20"/>
      <c r="E466" s="21">
        <v>0</v>
      </c>
      <c r="F466" s="21"/>
      <c r="G466" s="21">
        <v>0</v>
      </c>
      <c r="H466" s="21">
        <v>0</v>
      </c>
    </row>
    <row r="467" spans="1:8" ht="21" customHeight="1" hidden="1">
      <c r="A467" s="10"/>
      <c r="B467" s="33" t="s">
        <v>521</v>
      </c>
      <c r="C467" s="45" t="s">
        <v>191</v>
      </c>
      <c r="D467" s="20"/>
      <c r="E467" s="21">
        <v>0</v>
      </c>
      <c r="F467" s="21"/>
      <c r="G467" s="21">
        <v>0</v>
      </c>
      <c r="H467" s="21">
        <v>0</v>
      </c>
    </row>
    <row r="468" spans="1:8" ht="55.5" customHeight="1" hidden="1">
      <c r="A468" s="59" t="s">
        <v>532</v>
      </c>
      <c r="B468" s="33"/>
      <c r="C468" s="45" t="s">
        <v>533</v>
      </c>
      <c r="D468" s="20"/>
      <c r="E468" s="21">
        <v>0</v>
      </c>
      <c r="F468" s="21"/>
      <c r="G468" s="21">
        <v>0</v>
      </c>
      <c r="H468" s="21">
        <v>0</v>
      </c>
    </row>
    <row r="469" spans="1:8" ht="21" customHeight="1" hidden="1">
      <c r="A469" s="10"/>
      <c r="B469" s="33" t="s">
        <v>521</v>
      </c>
      <c r="C469" s="45" t="s">
        <v>191</v>
      </c>
      <c r="D469" s="20"/>
      <c r="E469" s="21">
        <v>0</v>
      </c>
      <c r="F469" s="21"/>
      <c r="G469" s="21">
        <v>0</v>
      </c>
      <c r="H469" s="21">
        <v>0</v>
      </c>
    </row>
    <row r="470" spans="1:8" ht="31.5" customHeight="1">
      <c r="A470" s="13" t="s">
        <v>534</v>
      </c>
      <c r="B470" s="13"/>
      <c r="C470" s="14" t="s">
        <v>535</v>
      </c>
      <c r="D470" s="15">
        <v>5799.2</v>
      </c>
      <c r="E470" s="16">
        <f>E471+E474+E476+E479++E482+E485+E487+E495+E500+E502+E504+E506+E508+E510+E514</f>
        <v>12583906.04</v>
      </c>
      <c r="F470" s="16"/>
      <c r="G470" s="16">
        <f>G471+G474+G476+G479++G482+G485+G487+G495+G500+G502+G504+G506+G508+G510+G514</f>
        <v>12583906.04</v>
      </c>
      <c r="H470" s="16">
        <f>H471+H474+H476+H479++H482+H485+H487+H495+H500+H502+H504+H506+H508+H510+H514+H512</f>
        <v>16364091.65</v>
      </c>
    </row>
    <row r="471" spans="1:8" ht="30.75" customHeight="1">
      <c r="A471" s="57" t="s">
        <v>536</v>
      </c>
      <c r="B471" s="11"/>
      <c r="C471" s="46" t="s">
        <v>537</v>
      </c>
      <c r="D471" s="20">
        <v>1668.7</v>
      </c>
      <c r="E471" s="21">
        <f>E472+E473</f>
        <v>1731800</v>
      </c>
      <c r="F471" s="21"/>
      <c r="G471" s="21">
        <f>G472+G473</f>
        <v>1731800</v>
      </c>
      <c r="H471" s="21">
        <f>H472+H473</f>
        <v>1731800</v>
      </c>
    </row>
    <row r="472" spans="1:8" ht="40.5" customHeight="1">
      <c r="A472" s="57"/>
      <c r="B472" s="18">
        <v>100</v>
      </c>
      <c r="C472" s="46" t="s">
        <v>27</v>
      </c>
      <c r="D472" s="20">
        <v>1510.3</v>
      </c>
      <c r="E472" s="21">
        <v>1482733</v>
      </c>
      <c r="F472" s="21"/>
      <c r="G472" s="21">
        <v>1482733</v>
      </c>
      <c r="H472" s="21">
        <v>1482733</v>
      </c>
    </row>
    <row r="473" spans="1:8" ht="27.75" customHeight="1">
      <c r="A473" s="57"/>
      <c r="B473" s="24" t="s">
        <v>45</v>
      </c>
      <c r="C473" s="25" t="s">
        <v>46</v>
      </c>
      <c r="D473" s="20">
        <v>158.4</v>
      </c>
      <c r="E473" s="21">
        <v>249067</v>
      </c>
      <c r="F473" s="21"/>
      <c r="G473" s="21">
        <v>249067</v>
      </c>
      <c r="H473" s="21">
        <v>249067</v>
      </c>
    </row>
    <row r="474" spans="1:8" ht="38.25">
      <c r="A474" s="57" t="s">
        <v>538</v>
      </c>
      <c r="B474" s="18"/>
      <c r="C474" s="19" t="s">
        <v>539</v>
      </c>
      <c r="D474" s="20">
        <v>464.2</v>
      </c>
      <c r="E474" s="21">
        <f>E475</f>
        <v>341100</v>
      </c>
      <c r="F474" s="21"/>
      <c r="G474" s="21">
        <f>G475</f>
        <v>341100</v>
      </c>
      <c r="H474" s="21">
        <f>H475</f>
        <v>341100</v>
      </c>
    </row>
    <row r="475" spans="1:8" ht="25.5">
      <c r="A475" s="57"/>
      <c r="B475" s="24" t="s">
        <v>45</v>
      </c>
      <c r="C475" s="25" t="s">
        <v>46</v>
      </c>
      <c r="D475" s="20">
        <v>133.2</v>
      </c>
      <c r="E475" s="21">
        <v>341100</v>
      </c>
      <c r="F475" s="21"/>
      <c r="G475" s="21">
        <v>341100</v>
      </c>
      <c r="H475" s="21">
        <v>341100</v>
      </c>
    </row>
    <row r="476" spans="1:8" ht="25.5">
      <c r="A476" s="57" t="s">
        <v>540</v>
      </c>
      <c r="B476" s="18"/>
      <c r="C476" s="46" t="s">
        <v>541</v>
      </c>
      <c r="D476" s="20">
        <v>48.9</v>
      </c>
      <c r="E476" s="21">
        <f>E477+E478</f>
        <v>101000</v>
      </c>
      <c r="F476" s="21"/>
      <c r="G476" s="21">
        <f>G477+G478</f>
        <v>101000</v>
      </c>
      <c r="H476" s="21">
        <f>H477+H478</f>
        <v>101000</v>
      </c>
    </row>
    <row r="477" spans="1:8" ht="42" customHeight="1">
      <c r="A477" s="17"/>
      <c r="B477" s="18">
        <v>100</v>
      </c>
      <c r="C477" s="46" t="s">
        <v>27</v>
      </c>
      <c r="D477" s="20">
        <v>43.5</v>
      </c>
      <c r="E477" s="21">
        <v>28503</v>
      </c>
      <c r="F477" s="21"/>
      <c r="G477" s="21">
        <v>28503</v>
      </c>
      <c r="H477" s="21">
        <v>28503</v>
      </c>
    </row>
    <row r="478" spans="1:8" ht="27" customHeight="1">
      <c r="A478" s="17"/>
      <c r="B478" s="24" t="s">
        <v>45</v>
      </c>
      <c r="C478" s="25" t="s">
        <v>46</v>
      </c>
      <c r="D478" s="20">
        <v>5.4</v>
      </c>
      <c r="E478" s="21">
        <v>72497</v>
      </c>
      <c r="F478" s="21"/>
      <c r="G478" s="21">
        <v>72497</v>
      </c>
      <c r="H478" s="21">
        <v>72497</v>
      </c>
    </row>
    <row r="479" spans="1:8" ht="25.5" customHeight="1">
      <c r="A479" s="17" t="s">
        <v>542</v>
      </c>
      <c r="B479" s="18"/>
      <c r="C479" s="46" t="s">
        <v>543</v>
      </c>
      <c r="D479" s="20"/>
      <c r="E479" s="21">
        <f>E480+E481</f>
        <v>125100</v>
      </c>
      <c r="F479" s="21"/>
      <c r="G479" s="21">
        <f>G480+G481</f>
        <v>125100</v>
      </c>
      <c r="H479" s="21">
        <f>H480+H481</f>
        <v>125100</v>
      </c>
    </row>
    <row r="480" spans="1:8" ht="42" customHeight="1">
      <c r="A480" s="17"/>
      <c r="B480" s="18">
        <v>100</v>
      </c>
      <c r="C480" s="46" t="s">
        <v>27</v>
      </c>
      <c r="D480" s="20"/>
      <c r="E480" s="21">
        <v>121478</v>
      </c>
      <c r="F480" s="21"/>
      <c r="G480" s="21">
        <v>121478</v>
      </c>
      <c r="H480" s="21">
        <v>121478</v>
      </c>
    </row>
    <row r="481" spans="1:8" ht="33" customHeight="1">
      <c r="A481" s="17"/>
      <c r="B481" s="24" t="s">
        <v>45</v>
      </c>
      <c r="C481" s="25" t="s">
        <v>46</v>
      </c>
      <c r="D481" s="20"/>
      <c r="E481" s="21">
        <v>3622</v>
      </c>
      <c r="F481" s="21"/>
      <c r="G481" s="21">
        <v>3622</v>
      </c>
      <c r="H481" s="21">
        <v>3622</v>
      </c>
    </row>
    <row r="482" spans="1:8" ht="39" customHeight="1">
      <c r="A482" s="57" t="s">
        <v>544</v>
      </c>
      <c r="B482" s="18"/>
      <c r="C482" s="19" t="s">
        <v>545</v>
      </c>
      <c r="D482" s="20">
        <v>3</v>
      </c>
      <c r="E482" s="21">
        <f>E483+E484</f>
        <v>829800</v>
      </c>
      <c r="F482" s="21"/>
      <c r="G482" s="21">
        <f>G483+G484</f>
        <v>829800</v>
      </c>
      <c r="H482" s="21">
        <f>H483+H484</f>
        <v>829800</v>
      </c>
    </row>
    <row r="483" spans="1:8" ht="39" customHeight="1">
      <c r="A483" s="57"/>
      <c r="B483" s="18">
        <v>100</v>
      </c>
      <c r="C483" s="46" t="s">
        <v>27</v>
      </c>
      <c r="D483" s="20"/>
      <c r="E483" s="21">
        <v>718787</v>
      </c>
      <c r="F483" s="21"/>
      <c r="G483" s="21">
        <v>718787</v>
      </c>
      <c r="H483" s="21">
        <v>718787</v>
      </c>
    </row>
    <row r="484" spans="1:8" ht="30" customHeight="1">
      <c r="A484" s="57"/>
      <c r="B484" s="24" t="s">
        <v>45</v>
      </c>
      <c r="C484" s="25" t="s">
        <v>46</v>
      </c>
      <c r="D484" s="20">
        <v>3</v>
      </c>
      <c r="E484" s="21">
        <v>111013</v>
      </c>
      <c r="F484" s="21"/>
      <c r="G484" s="21">
        <v>111013</v>
      </c>
      <c r="H484" s="21">
        <v>111013</v>
      </c>
    </row>
    <row r="485" spans="1:8" ht="20.25" customHeight="1">
      <c r="A485" s="60" t="s">
        <v>546</v>
      </c>
      <c r="B485" s="61"/>
      <c r="C485" s="62" t="s">
        <v>547</v>
      </c>
      <c r="D485" s="20"/>
      <c r="E485" s="21">
        <f>E486</f>
        <v>2400</v>
      </c>
      <c r="F485" s="21"/>
      <c r="G485" s="21">
        <f>G486</f>
        <v>2400</v>
      </c>
      <c r="H485" s="21">
        <f>H486</f>
        <v>2400</v>
      </c>
    </row>
    <row r="486" spans="1:8" ht="30.75" customHeight="1">
      <c r="A486" s="17"/>
      <c r="B486" s="24" t="s">
        <v>45</v>
      </c>
      <c r="C486" s="25" t="s">
        <v>46</v>
      </c>
      <c r="D486" s="20"/>
      <c r="E486" s="21">
        <v>2400</v>
      </c>
      <c r="F486" s="21"/>
      <c r="G486" s="21">
        <v>2400</v>
      </c>
      <c r="H486" s="21">
        <v>2400</v>
      </c>
    </row>
    <row r="487" spans="1:8" ht="38.25">
      <c r="A487" s="57" t="s">
        <v>548</v>
      </c>
      <c r="B487" s="18"/>
      <c r="C487" s="19" t="s">
        <v>549</v>
      </c>
      <c r="D487" s="20">
        <v>12.8</v>
      </c>
      <c r="E487" s="21">
        <f>E488+E489</f>
        <v>23000</v>
      </c>
      <c r="F487" s="21"/>
      <c r="G487" s="21">
        <f>G488+G489</f>
        <v>23000</v>
      </c>
      <c r="H487" s="21">
        <f>H488+H489</f>
        <v>23000</v>
      </c>
    </row>
    <row r="488" spans="1:8" ht="51">
      <c r="A488" s="57"/>
      <c r="B488" s="18">
        <v>100</v>
      </c>
      <c r="C488" s="46" t="s">
        <v>27</v>
      </c>
      <c r="D488" s="20">
        <v>12</v>
      </c>
      <c r="E488" s="21">
        <v>15598</v>
      </c>
      <c r="F488" s="21"/>
      <c r="G488" s="21">
        <v>15598</v>
      </c>
      <c r="H488" s="21">
        <v>15598</v>
      </c>
    </row>
    <row r="489" spans="1:8" ht="32.25" customHeight="1">
      <c r="A489" s="57"/>
      <c r="B489" s="24" t="s">
        <v>45</v>
      </c>
      <c r="C489" s="25" t="s">
        <v>46</v>
      </c>
      <c r="D489" s="20">
        <v>0.8</v>
      </c>
      <c r="E489" s="21">
        <v>7402</v>
      </c>
      <c r="F489" s="21"/>
      <c r="G489" s="21">
        <v>7402</v>
      </c>
      <c r="H489" s="21">
        <v>7402</v>
      </c>
    </row>
    <row r="490" spans="1:8" ht="12.75" hidden="1">
      <c r="A490" s="57" t="s">
        <v>550</v>
      </c>
      <c r="B490" s="18"/>
      <c r="C490" s="46" t="s">
        <v>551</v>
      </c>
      <c r="D490" s="20">
        <v>1916.7</v>
      </c>
      <c r="E490" s="21">
        <f>E491</f>
        <v>0</v>
      </c>
      <c r="F490" s="21"/>
      <c r="G490" s="21">
        <f>G491</f>
        <v>0</v>
      </c>
      <c r="H490" s="21">
        <f>H491</f>
        <v>0</v>
      </c>
    </row>
    <row r="491" spans="1:8" ht="39" customHeight="1" hidden="1">
      <c r="A491" s="57"/>
      <c r="B491" s="18">
        <v>100</v>
      </c>
      <c r="C491" s="46" t="s">
        <v>27</v>
      </c>
      <c r="D491" s="20">
        <v>1196.5</v>
      </c>
      <c r="E491" s="21">
        <v>0</v>
      </c>
      <c r="F491" s="21"/>
      <c r="G491" s="21">
        <v>0</v>
      </c>
      <c r="H491" s="21">
        <v>0</v>
      </c>
    </row>
    <row r="492" spans="1:8" ht="24.75" customHeight="1" hidden="1">
      <c r="A492" s="57"/>
      <c r="B492" s="18">
        <v>200</v>
      </c>
      <c r="C492" s="46" t="s">
        <v>182</v>
      </c>
      <c r="D492" s="20"/>
      <c r="E492" s="21"/>
      <c r="F492" s="21"/>
      <c r="G492" s="21"/>
      <c r="H492" s="21"/>
    </row>
    <row r="493" spans="1:8" ht="39.75" customHeight="1" hidden="1">
      <c r="A493" s="57" t="s">
        <v>552</v>
      </c>
      <c r="B493" s="18"/>
      <c r="C493" s="46" t="s">
        <v>553</v>
      </c>
      <c r="D493" s="20"/>
      <c r="E493" s="21">
        <f>E494</f>
        <v>0</v>
      </c>
      <c r="F493" s="21"/>
      <c r="G493" s="21">
        <f>G494</f>
        <v>0</v>
      </c>
      <c r="H493" s="21">
        <f>H494</f>
        <v>0</v>
      </c>
    </row>
    <row r="494" spans="1:8" ht="19.5" customHeight="1" hidden="1">
      <c r="A494" s="57"/>
      <c r="B494" s="18">
        <v>200</v>
      </c>
      <c r="C494" s="46" t="s">
        <v>182</v>
      </c>
      <c r="D494" s="20"/>
      <c r="E494" s="21">
        <v>0</v>
      </c>
      <c r="F494" s="21"/>
      <c r="G494" s="21">
        <v>0</v>
      </c>
      <c r="H494" s="21">
        <v>0</v>
      </c>
    </row>
    <row r="495" spans="1:8" ht="54" customHeight="1">
      <c r="A495" s="57" t="s">
        <v>554</v>
      </c>
      <c r="B495" s="18"/>
      <c r="C495" s="46" t="s">
        <v>555</v>
      </c>
      <c r="D495" s="20"/>
      <c r="E495" s="21">
        <f>E496</f>
        <v>240300</v>
      </c>
      <c r="F495" s="21"/>
      <c r="G495" s="21">
        <f>G496</f>
        <v>240300</v>
      </c>
      <c r="H495" s="21">
        <f>H496</f>
        <v>240300</v>
      </c>
    </row>
    <row r="496" spans="1:8" ht="41.25" customHeight="1">
      <c r="A496" s="57"/>
      <c r="B496" s="18">
        <v>100</v>
      </c>
      <c r="C496" s="46" t="s">
        <v>27</v>
      </c>
      <c r="D496" s="20"/>
      <c r="E496" s="26">
        <v>240300</v>
      </c>
      <c r="F496" s="26"/>
      <c r="G496" s="26">
        <v>240300</v>
      </c>
      <c r="H496" s="26">
        <v>240300</v>
      </c>
    </row>
    <row r="497" spans="1:8" ht="44.25" customHeight="1" hidden="1">
      <c r="A497" s="57"/>
      <c r="B497" s="18"/>
      <c r="C497" s="46" t="s">
        <v>556</v>
      </c>
      <c r="D497" s="20"/>
      <c r="E497" s="21">
        <v>0</v>
      </c>
      <c r="F497" s="21"/>
      <c r="G497" s="21">
        <v>0</v>
      </c>
      <c r="H497" s="21">
        <v>0</v>
      </c>
    </row>
    <row r="498" spans="1:8" ht="31.5" customHeight="1" hidden="1">
      <c r="A498" s="57" t="s">
        <v>557</v>
      </c>
      <c r="B498" s="18"/>
      <c r="C498" s="46" t="s">
        <v>80</v>
      </c>
      <c r="D498" s="20"/>
      <c r="E498" s="21">
        <f>E499</f>
        <v>7500</v>
      </c>
      <c r="F498" s="21"/>
      <c r="G498" s="21">
        <f>G499</f>
        <v>7500</v>
      </c>
      <c r="H498" s="21">
        <f>H499</f>
        <v>7500</v>
      </c>
    </row>
    <row r="499" spans="1:8" ht="20.25" customHeight="1" hidden="1">
      <c r="A499" s="57"/>
      <c r="B499" s="33" t="s">
        <v>558</v>
      </c>
      <c r="C499" s="45" t="s">
        <v>559</v>
      </c>
      <c r="D499" s="20"/>
      <c r="E499" s="21">
        <v>7500</v>
      </c>
      <c r="F499" s="21"/>
      <c r="G499" s="21">
        <v>7500</v>
      </c>
      <c r="H499" s="21">
        <v>7500</v>
      </c>
    </row>
    <row r="500" spans="1:8" ht="42.75" customHeight="1">
      <c r="A500" s="17" t="s">
        <v>552</v>
      </c>
      <c r="B500" s="17"/>
      <c r="C500" s="19" t="s">
        <v>553</v>
      </c>
      <c r="D500" s="26"/>
      <c r="E500" s="26">
        <f>E501</f>
        <v>3300</v>
      </c>
      <c r="F500" s="26"/>
      <c r="G500" s="26">
        <f>G501</f>
        <v>3300</v>
      </c>
      <c r="H500" s="26">
        <f>H501</f>
        <v>27000</v>
      </c>
    </row>
    <row r="501" spans="1:8" ht="29.25" customHeight="1">
      <c r="A501" s="17"/>
      <c r="B501" s="24" t="s">
        <v>45</v>
      </c>
      <c r="C501" s="25" t="s">
        <v>46</v>
      </c>
      <c r="D501" s="26"/>
      <c r="E501" s="26">
        <v>3300</v>
      </c>
      <c r="F501" s="26"/>
      <c r="G501" s="26">
        <v>3300</v>
      </c>
      <c r="H501" s="26">
        <v>27000</v>
      </c>
    </row>
    <row r="502" spans="1:8" ht="18" customHeight="1">
      <c r="A502" s="17" t="s">
        <v>550</v>
      </c>
      <c r="B502" s="17"/>
      <c r="C502" s="19" t="s">
        <v>551</v>
      </c>
      <c r="D502" s="26"/>
      <c r="E502" s="26">
        <f>E503</f>
        <v>1268100</v>
      </c>
      <c r="F502" s="26"/>
      <c r="G502" s="26">
        <f>G503</f>
        <v>1268100</v>
      </c>
      <c r="H502" s="26">
        <f>H503</f>
        <v>1395000</v>
      </c>
    </row>
    <row r="503" spans="1:8" ht="45.75" customHeight="1">
      <c r="A503" s="17"/>
      <c r="B503" s="17">
        <v>100</v>
      </c>
      <c r="C503" s="19" t="s">
        <v>27</v>
      </c>
      <c r="D503" s="26"/>
      <c r="E503" s="26">
        <v>1268100</v>
      </c>
      <c r="F503" s="26"/>
      <c r="G503" s="26">
        <v>1268100</v>
      </c>
      <c r="H503" s="26">
        <v>1395000</v>
      </c>
    </row>
    <row r="504" spans="1:8" ht="56.25" customHeight="1">
      <c r="A504" s="35" t="s">
        <v>560</v>
      </c>
      <c r="B504" s="35"/>
      <c r="C504" s="41" t="s">
        <v>561</v>
      </c>
      <c r="D504" s="26"/>
      <c r="E504" s="26">
        <f>E505</f>
        <v>9400</v>
      </c>
      <c r="F504" s="26"/>
      <c r="G504" s="26">
        <f>G505</f>
        <v>9400</v>
      </c>
      <c r="H504" s="26">
        <f>H505</f>
        <v>9400</v>
      </c>
    </row>
    <row r="505" spans="1:8" ht="29.25" customHeight="1">
      <c r="A505" s="17"/>
      <c r="B505" s="24" t="s">
        <v>45</v>
      </c>
      <c r="C505" s="25" t="s">
        <v>46</v>
      </c>
      <c r="D505" s="26"/>
      <c r="E505" s="26">
        <v>9400</v>
      </c>
      <c r="F505" s="26"/>
      <c r="G505" s="26">
        <v>9400</v>
      </c>
      <c r="H505" s="26">
        <v>9400</v>
      </c>
    </row>
    <row r="506" spans="1:8" ht="43.5" customHeight="1">
      <c r="A506" s="35" t="s">
        <v>562</v>
      </c>
      <c r="B506" s="35"/>
      <c r="C506" s="41" t="s">
        <v>563</v>
      </c>
      <c r="D506" s="26"/>
      <c r="E506" s="26">
        <f>E507</f>
        <v>104400</v>
      </c>
      <c r="F506" s="26"/>
      <c r="G506" s="26">
        <f>G507</f>
        <v>104400</v>
      </c>
      <c r="H506" s="26">
        <f>H507</f>
        <v>104400</v>
      </c>
    </row>
    <row r="507" spans="1:8" ht="31.5" customHeight="1">
      <c r="A507" s="17"/>
      <c r="B507" s="24" t="s">
        <v>45</v>
      </c>
      <c r="C507" s="25" t="s">
        <v>46</v>
      </c>
      <c r="D507" s="26"/>
      <c r="E507" s="21">
        <v>104400</v>
      </c>
      <c r="F507" s="21"/>
      <c r="G507" s="21">
        <v>104400</v>
      </c>
      <c r="H507" s="21">
        <v>104400</v>
      </c>
    </row>
    <row r="508" spans="1:8" ht="34.5" customHeight="1">
      <c r="A508" s="63" t="s">
        <v>564</v>
      </c>
      <c r="B508" s="18"/>
      <c r="C508" s="19" t="s">
        <v>565</v>
      </c>
      <c r="D508" s="26"/>
      <c r="E508" s="26">
        <f>E509</f>
        <v>84100</v>
      </c>
      <c r="F508" s="26"/>
      <c r="G508" s="26">
        <f>G509</f>
        <v>84100</v>
      </c>
      <c r="H508" s="26">
        <f>H509</f>
        <v>84100</v>
      </c>
    </row>
    <row r="509" spans="1:8" ht="48.75" customHeight="1">
      <c r="A509" s="63"/>
      <c r="B509" s="17">
        <v>100</v>
      </c>
      <c r="C509" s="19" t="s">
        <v>27</v>
      </c>
      <c r="D509" s="26"/>
      <c r="E509" s="26">
        <v>84100</v>
      </c>
      <c r="F509" s="26"/>
      <c r="G509" s="26">
        <v>84100</v>
      </c>
      <c r="H509" s="26">
        <v>84100</v>
      </c>
    </row>
    <row r="510" spans="1:8" ht="18.75" customHeight="1">
      <c r="A510" s="63" t="s">
        <v>566</v>
      </c>
      <c r="B510" s="17"/>
      <c r="C510" s="19" t="s">
        <v>567</v>
      </c>
      <c r="D510" s="26"/>
      <c r="E510" s="26">
        <f>E511</f>
        <v>787812.97</v>
      </c>
      <c r="F510" s="26"/>
      <c r="G510" s="26">
        <f>G511</f>
        <v>787812.97</v>
      </c>
      <c r="H510" s="26">
        <f>H511</f>
        <v>1465578.54</v>
      </c>
    </row>
    <row r="511" spans="1:8" ht="21.75" customHeight="1">
      <c r="A511" s="17"/>
      <c r="B511" s="51" t="s">
        <v>521</v>
      </c>
      <c r="C511" s="45" t="s">
        <v>191</v>
      </c>
      <c r="D511" s="26"/>
      <c r="E511" s="26">
        <v>787812.97</v>
      </c>
      <c r="F511" s="26"/>
      <c r="G511" s="26">
        <v>787812.97</v>
      </c>
      <c r="H511" s="26">
        <v>1465578.54</v>
      </c>
    </row>
    <row r="512" spans="1:8" ht="42.75" customHeight="1">
      <c r="A512" s="17" t="s">
        <v>568</v>
      </c>
      <c r="B512" s="51"/>
      <c r="C512" s="45" t="s">
        <v>569</v>
      </c>
      <c r="D512" s="26"/>
      <c r="E512" s="26"/>
      <c r="F512" s="26"/>
      <c r="G512" s="26"/>
      <c r="H512" s="26">
        <f>H513</f>
        <v>3136696.15</v>
      </c>
    </row>
    <row r="513" spans="1:8" ht="21.75" customHeight="1">
      <c r="A513" s="17"/>
      <c r="B513" s="51" t="s">
        <v>521</v>
      </c>
      <c r="C513" s="45" t="s">
        <v>191</v>
      </c>
      <c r="D513" s="26"/>
      <c r="E513" s="26">
        <v>0</v>
      </c>
      <c r="F513" s="26"/>
      <c r="G513" s="26">
        <v>0</v>
      </c>
      <c r="H513" s="26">
        <v>3136696.15</v>
      </c>
    </row>
    <row r="514" spans="1:8" ht="32.25" customHeight="1">
      <c r="A514" s="17" t="s">
        <v>570</v>
      </c>
      <c r="B514" s="51"/>
      <c r="C514" s="45" t="s">
        <v>571</v>
      </c>
      <c r="D514" s="26"/>
      <c r="E514" s="26">
        <f>E515</f>
        <v>6932293.07</v>
      </c>
      <c r="F514" s="26"/>
      <c r="G514" s="26">
        <f>G515</f>
        <v>6932293.07</v>
      </c>
      <c r="H514" s="26">
        <f>H515</f>
        <v>6747416.96</v>
      </c>
    </row>
    <row r="515" spans="1:8" ht="21.75" customHeight="1">
      <c r="A515" s="17"/>
      <c r="B515" s="51" t="s">
        <v>521</v>
      </c>
      <c r="C515" s="45" t="s">
        <v>191</v>
      </c>
      <c r="D515" s="26"/>
      <c r="E515" s="26">
        <v>6932293.07</v>
      </c>
      <c r="F515" s="26"/>
      <c r="G515" s="26">
        <v>6932293.07</v>
      </c>
      <c r="H515" s="26">
        <v>6747416.96</v>
      </c>
    </row>
    <row r="516" spans="1:8" ht="12.75" customHeight="1">
      <c r="A516" s="69" t="s">
        <v>572</v>
      </c>
      <c r="B516" s="69"/>
      <c r="C516" s="69"/>
      <c r="D516" s="64"/>
      <c r="E516" s="65">
        <f>E10+E163+E230+E243+E275+E291+E325+E329+E369+E389+E411+E417</f>
        <v>593805903.2</v>
      </c>
      <c r="F516" s="65">
        <f>F10+F163+F230+F243+F275+F291+F325+F329+F369+F389+F411+F417</f>
        <v>2793159</v>
      </c>
      <c r="G516" s="65">
        <f>G10+G163+G230+G243+G275+G291+G325+G329+G369+G389+G411+G417</f>
        <v>596599062.1999999</v>
      </c>
      <c r="H516" s="65">
        <f>H10+H163+H230+H243+H275+H291+H325+H329+H369+H389+H411+H417</f>
        <v>578336082.16</v>
      </c>
    </row>
    <row r="518" spans="3:8" ht="12.75" hidden="1">
      <c r="C518" s="2" t="s">
        <v>573</v>
      </c>
      <c r="E518" s="4" t="e">
        <f>E13+E16+E20+E40+E46+E50+E59+#REF!+#REF!+E371+E373+E386+E471+E474+E476+E479+E482+E485+E487+E495+$FE$422+$HC$472+$HE$474</f>
        <v>#REF!</v>
      </c>
      <c r="G518" s="4" t="e">
        <f>G13+G16+G20+G40+G46+G50+G59+#REF!+#REF!+G371+G373+G386+G471+G474+G476+G479+G482+G485+G487+G495+$FE$422+$HC$472+$HE$474</f>
        <v>#REF!</v>
      </c>
      <c r="H518" s="4" t="e">
        <f>H13+H16+H20+H40+H46+H50+H59+#REF!+#REF!+H371+H373+H386+H471+H474+H476+H479+H482+H485+H487+H495+$FE$422+$HC$472+$HE$474</f>
        <v>#REF!</v>
      </c>
    </row>
    <row r="519" spans="3:8" ht="12.75" hidden="1">
      <c r="C519" s="2" t="s">
        <v>574</v>
      </c>
      <c r="E519" s="4">
        <v>4800000</v>
      </c>
      <c r="G519" s="4">
        <v>4800000</v>
      </c>
      <c r="H519" s="5">
        <v>9900000</v>
      </c>
    </row>
    <row r="521" spans="3:8" ht="12.75" hidden="1">
      <c r="C521" s="2" t="s">
        <v>575</v>
      </c>
      <c r="E521" s="4">
        <v>473258010</v>
      </c>
      <c r="G521" s="4">
        <v>473258010</v>
      </c>
      <c r="H521" s="66">
        <v>468347310</v>
      </c>
    </row>
    <row r="522" spans="5:8" ht="12.75" hidden="1">
      <c r="E522" s="4">
        <f>E516-E521</f>
        <v>120547893.20000005</v>
      </c>
      <c r="G522" s="4">
        <f>G516-G521</f>
        <v>123341052.19999993</v>
      </c>
      <c r="H522" s="4">
        <f>H516-H521</f>
        <v>109988772.15999997</v>
      </c>
    </row>
    <row r="523" spans="3:9" ht="12.75" hidden="1">
      <c r="C523" s="2" t="s">
        <v>576</v>
      </c>
      <c r="E523" s="4">
        <f>E519+E521</f>
        <v>478058010</v>
      </c>
      <c r="G523" s="4">
        <f>G519+G521</f>
        <v>478058010</v>
      </c>
      <c r="H523" s="4">
        <f>H519+H521</f>
        <v>478247310</v>
      </c>
      <c r="I523" s="4"/>
    </row>
    <row r="525" spans="5:8" ht="12.75" hidden="1">
      <c r="E525" s="4" t="e">
        <f>#REF!+E37+E75+E78+#REF!+#REF!+#REF!+E135+E138+#REF!+E141+E149+E153</f>
        <v>#REF!</v>
      </c>
      <c r="G525" s="4" t="e">
        <f>#REF!+G37+G75+G78+#REF!+#REF!+#REF!+G135+G138+#REF!+G141+G149+G153</f>
        <v>#REF!</v>
      </c>
      <c r="H525" s="4" t="e">
        <f>#REF!+H37+H75+H78+#REF!+#REF!+#REF!+H135+H138+#REF!+H141+H149+H153</f>
        <v>#REF!</v>
      </c>
    </row>
    <row r="529" spans="5:9" ht="12.75" hidden="1">
      <c r="E529" s="4">
        <f>E516-E417</f>
        <v>515979056.08000004</v>
      </c>
      <c r="G529" s="4">
        <f>G516-G417</f>
        <v>518787802.78999996</v>
      </c>
      <c r="H529" s="4">
        <f>H516-H417</f>
        <v>494875399.26</v>
      </c>
      <c r="I529" s="4">
        <f>I516-I417</f>
        <v>0</v>
      </c>
    </row>
    <row r="532" spans="3:8" ht="12.75">
      <c r="C532" s="2" t="s">
        <v>577</v>
      </c>
      <c r="E532" s="67">
        <f>E516-E417</f>
        <v>515979056.08000004</v>
      </c>
      <c r="F532" s="67">
        <f>F516-F417</f>
        <v>2808746.71</v>
      </c>
      <c r="G532" s="67">
        <f>G516-G417</f>
        <v>518787802.78999996</v>
      </c>
      <c r="H532" s="67">
        <f>H516-H417</f>
        <v>494875399.26</v>
      </c>
    </row>
    <row r="533" spans="5:8" ht="12.75">
      <c r="E533" s="4">
        <v>5700000</v>
      </c>
      <c r="F533" s="4">
        <v>5700001</v>
      </c>
      <c r="G533" s="4">
        <v>5700000</v>
      </c>
      <c r="H533" s="5">
        <v>11850000</v>
      </c>
    </row>
    <row r="534" spans="5:8" ht="12.75">
      <c r="E534" s="67">
        <f>E516+E533</f>
        <v>599505903.2</v>
      </c>
      <c r="F534" s="67">
        <f>F516+F533</f>
        <v>8493160</v>
      </c>
      <c r="G534" s="67">
        <f>G516+G533</f>
        <v>602299062.1999999</v>
      </c>
      <c r="H534" s="67">
        <f>H516+H533</f>
        <v>590186082.16</v>
      </c>
    </row>
    <row r="65536" ht="12.75" hidden="1"/>
  </sheetData>
  <sheetProtection selectLockedCells="1" selectUnlockedCells="1"/>
  <mergeCells count="2">
    <mergeCell ref="A6:E6"/>
    <mergeCell ref="A516:C516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Zemskoe</cp:lastModifiedBy>
  <cp:lastPrinted>2020-06-08T04:28:50Z</cp:lastPrinted>
  <dcterms:created xsi:type="dcterms:W3CDTF">1996-10-08T23:32:33Z</dcterms:created>
  <dcterms:modified xsi:type="dcterms:W3CDTF">2020-07-14T11:53:47Z</dcterms:modified>
  <cp:category/>
  <cp:version/>
  <cp:contentType/>
  <cp:contentStatus/>
  <cp:revision>11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Приложения к закону.xls</vt:lpwstr>
  </property>
</Properties>
</file>