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986" firstSheet="2" activeTab="2"/>
  </bookViews>
  <sheets>
    <sheet name="прил 4" sheetId="1" state="hidden" r:id="rId1"/>
    <sheet name="Лист 5" sheetId="2" state="hidden" r:id="rId2"/>
    <sheet name="2021" sheetId="3" r:id="rId3"/>
    <sheet name="Лист2" sheetId="4" r:id="rId4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<sst xmlns="http://schemas.openxmlformats.org/spreadsheetml/2006/main" count="5228" uniqueCount="1409">
  <si>
    <t>Приложение 5</t>
  </si>
  <si>
    <t>к решению Земского собрания</t>
  </si>
  <si>
    <t>от                    №</t>
  </si>
  <si>
    <t>Ведомственная структура расходов на 2008-2010 гг., рублей.</t>
  </si>
  <si>
    <t>Вед</t>
  </si>
  <si>
    <t>Рз, ПР</t>
  </si>
  <si>
    <t>ЦСР</t>
  </si>
  <si>
    <t>ВР</t>
  </si>
  <si>
    <t>Наименование расходов</t>
  </si>
  <si>
    <t>Утверждено</t>
  </si>
  <si>
    <t>2009 г.</t>
  </si>
  <si>
    <t>2010 г.</t>
  </si>
  <si>
    <t>2</t>
  </si>
  <si>
    <t>3</t>
  </si>
  <si>
    <t>4</t>
  </si>
  <si>
    <t>5</t>
  </si>
  <si>
    <t>6</t>
  </si>
  <si>
    <t>7</t>
  </si>
  <si>
    <t>Администрация Гайнского муниципального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</si>
  <si>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</si>
  <si>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</si>
  <si>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</si>
  <si>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</si>
  <si>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</si>
  <si>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</t>
  </si>
  <si>
    <t>002 03 00</t>
  </si>
  <si>
    <t>Глава района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</si>
  <si>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</si>
  <si>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</si>
  <si>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</si>
  <si>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</si>
  <si>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002 04 00</t>
  </si>
  <si>
    <t>Центральный аппарат</t>
  </si>
  <si>
    <t xml:space="preserve">  содержание учреждений - за счет безвозмездных поступлений от предпринимательской деятельности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</si>
  <si>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</si>
  <si>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</si>
  <si>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</si>
  <si>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</si>
  <si>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521 02 01</t>
  </si>
  <si>
    <t>Субвенции на обеспечение деятельности административных комиссий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</si>
  <si>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</si>
  <si>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</si>
  <si>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</si>
  <si>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</si>
  <si>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521 02 19</t>
  </si>
  <si>
    <t>Субвенция на обеспечение полномочий по осуществлению опеки и попечительства в отношении несовершеннолетних лиц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</si>
  <si>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</si>
  <si>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</si>
  <si>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</si>
  <si>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</si>
  <si>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0112</t>
  </si>
  <si>
    <t>Резервные фонды</t>
  </si>
  <si>
    <t>070 00 00</t>
  </si>
  <si>
    <t>070 05 00</t>
  </si>
  <si>
    <t>Резервный фонд администрации района</t>
  </si>
  <si>
    <t>013</t>
  </si>
  <si>
    <t>Прочие расходы</t>
  </si>
  <si>
    <t>0114</t>
  </si>
  <si>
    <t>Другие общегосударственные вопросы</t>
  </si>
  <si>
    <t>0020000</t>
  </si>
  <si>
    <t>Выполнение функций государственными органами</t>
  </si>
  <si>
    <t>Уполномоченный по правам человека</t>
  </si>
  <si>
    <t>001 38 00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</si>
  <si>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</si>
  <si>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</si>
  <si>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</si>
  <si>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090 00 00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</si>
  <si>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</si>
  <si>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</si>
  <si>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</si>
  <si>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</si>
  <si>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Обеспечение приватизации и проведение предпродажной подготовки объектов приватизации</t>
  </si>
  <si>
    <t>092 00 00</t>
  </si>
  <si>
    <t>Реализация государственных функций,  связанных с общегосударственным управлением</t>
  </si>
  <si>
    <t>092 03 00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</si>
  <si>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</si>
  <si>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</si>
  <si>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</si>
  <si>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</si>
  <si>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 xml:space="preserve">Информирование населения через СМИ, публикации нормативных актов, </t>
  </si>
  <si>
    <t>092 03 03</t>
  </si>
  <si>
    <t>проведение мероприятий районного значения</t>
  </si>
  <si>
    <t>521 02 02</t>
  </si>
  <si>
    <t>Субвенция на обеспечение сохранности Архивного фонда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</si>
  <si>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</si>
  <si>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</si>
  <si>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</si>
  <si>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</si>
  <si>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</si>
  <si>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</si>
  <si>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</si>
  <si>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</si>
  <si>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0200</t>
  </si>
  <si>
    <t>Национальная оборона</t>
  </si>
  <si>
    <t>0203</t>
  </si>
  <si>
    <t>Мобилизационная и вневойсковая подготовка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</si>
  <si>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</si>
  <si>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</si>
  <si>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</si>
  <si>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</si>
  <si>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</si>
  <si>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</si>
  <si>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</si>
  <si>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</si>
  <si>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</si>
  <si>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</si>
  <si>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</si>
  <si>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</si>
  <si>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</si>
  <si>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</si>
  <si>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</si>
  <si>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</si>
  <si>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</si>
  <si>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</si>
  <si>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</si>
  <si>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</si>
  <si>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006</t>
  </si>
  <si>
    <t>Субсидии юридическим лицам (за исключением субсидий государственным (муниципальным) учреждениям)</t>
  </si>
  <si>
    <t>0409</t>
  </si>
  <si>
    <t>Дорожное хозяйство</t>
  </si>
  <si>
    <t>315 00 00</t>
  </si>
  <si>
    <t>315 04 00</t>
  </si>
  <si>
    <t>Осуществление текущего ремонта автомобильных дорог и искусственных сооружений на них на территории Гайнского района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</si>
  <si>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</si>
  <si>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</si>
  <si>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521 01 04</t>
  </si>
  <si>
    <t>Реализация регионального проекта                           " Муниципальные дороги"</t>
  </si>
  <si>
    <t>0500</t>
  </si>
  <si>
    <t>Жилищно-коммунальное хозяйство</t>
  </si>
  <si>
    <t>0501</t>
  </si>
  <si>
    <t>Жилищное хозяйство</t>
  </si>
  <si>
    <t>521 01 03</t>
  </si>
  <si>
    <t>Реализация регионального проекта " Достойное жилье"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</si>
  <si>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</si>
  <si>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</si>
  <si>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0600</t>
  </si>
  <si>
    <t>Охрана окружающей среды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</si>
  <si>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</si>
  <si>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</si>
  <si>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</si>
  <si>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</si>
  <si>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</si>
  <si>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</si>
  <si>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</si>
  <si>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</si>
  <si>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</si>
  <si>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</si>
  <si>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</si>
  <si>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Природоохранные мероприятия</t>
  </si>
  <si>
    <t>0900</t>
  </si>
  <si>
    <t>Здравоохранение, физическая культура и спорт</t>
  </si>
  <si>
    <t>0908</t>
  </si>
  <si>
    <t>Физическая культура и спорт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</si>
  <si>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</si>
  <si>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</si>
  <si>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Социальная политика</t>
  </si>
  <si>
    <t>Пенсионное обеспечение</t>
  </si>
  <si>
    <t>491 00 00</t>
  </si>
  <si>
    <t>Доплаты к пенсиям</t>
  </si>
  <si>
    <t>491 01 00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</si>
  <si>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</si>
  <si>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</si>
  <si>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</si>
  <si>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Социальное обеспечение населения</t>
  </si>
  <si>
    <t>505 00 00</t>
  </si>
  <si>
    <t>Cоциальная помощь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</si>
  <si>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</si>
  <si>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</si>
  <si>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</si>
  <si>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</si>
  <si>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</si>
  <si>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</si>
  <si>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Целевые программы муниципальных образований</t>
  </si>
  <si>
    <t>795 07 00</t>
  </si>
  <si>
    <t>Целевая программа "Обеспечение жильем молодых семей в Гайнском муниципальном районе на 2007-2010 годы"</t>
  </si>
  <si>
    <t>Земское собрание Гайнского муниципального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</si>
  <si>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</si>
  <si>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</si>
  <si>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002 11 00</t>
  </si>
  <si>
    <t>Председатель представительного органа муниципального образования</t>
  </si>
  <si>
    <t>Финансовое управление Гайнского муниципального райолна</t>
  </si>
  <si>
    <t>0106</t>
  </si>
  <si>
    <t>Обеспечение деятельности финансовых, налоговых и таможенных органов и органов надзора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</si>
  <si>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</si>
  <si>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</si>
  <si>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</si>
  <si>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</si>
  <si>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0314</t>
  </si>
  <si>
    <t>Другие вопросы в области национальной безопасности и правоохранительной деятельности</t>
  </si>
  <si>
    <t>521 02 16</t>
  </si>
  <si>
    <t>Субвенции на обязательное государственное страхование жизни граждан, участвующих в обеспечении общественного порядка</t>
  </si>
  <si>
    <t>0405</t>
  </si>
  <si>
    <t>Сельское хозяйство и рыболовство</t>
  </si>
  <si>
    <t>522 00 00</t>
  </si>
  <si>
    <t>Региональные целевые программы</t>
  </si>
  <si>
    <t>522 01 00</t>
  </si>
  <si>
    <t>Областная целевая программа "Развитие агропромышленного комплекса Пермской области на 2006-2008 годы"</t>
  </si>
  <si>
    <t>1006</t>
  </si>
  <si>
    <t>Другие вопросы в области социальной политики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</si>
  <si>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</si>
  <si>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</si>
  <si>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</si>
  <si>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</si>
  <si>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</si>
  <si>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</si>
  <si>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1100</t>
  </si>
  <si>
    <t>1101</t>
  </si>
  <si>
    <t>Дотации бюджетам субъектов Российской Федерации и муниципальных образований</t>
  </si>
  <si>
    <t>516 00 00</t>
  </si>
  <si>
    <t>Выравнивание бюджетной обеспеченности</t>
  </si>
  <si>
    <t>516 01 00</t>
  </si>
  <si>
    <t>516 01 30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</si>
  <si>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</si>
  <si>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</si>
  <si>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</si>
  <si>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Отдел внутренних дел по Гайнскому муниципальному району</t>
  </si>
  <si>
    <t>0302</t>
  </si>
  <si>
    <t>Органы внутренних дел</t>
  </si>
  <si>
    <t>202 00 00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</si>
  <si>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</si>
  <si>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</si>
  <si>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</si>
  <si>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</si>
  <si>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национальной обороны</t>
  </si>
  <si>
    <t>202 58 00</t>
  </si>
  <si>
    <t>Военный персонал</t>
  </si>
  <si>
    <t>202 67 00</t>
  </si>
  <si>
    <t>Функционирование органов в сфере национальной безопасности и правоохранительной деятельности</t>
  </si>
  <si>
    <t>202 71 00</t>
  </si>
  <si>
    <t>Продовольственное обеспечение</t>
  </si>
  <si>
    <t>202 72 00</t>
  </si>
  <si>
    <t>Вещевое обеспечение</t>
  </si>
  <si>
    <t>202 76 00</t>
  </si>
  <si>
    <t>Пособия и компенсации военнослужащим, приравненным к ним лицам, а также уволенным из их числа</t>
  </si>
  <si>
    <t>Отдел образования администрации гайнского муниципального района</t>
  </si>
  <si>
    <t>0709</t>
  </si>
  <si>
    <t>Другие вопросы в области образования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</si>
  <si>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</si>
  <si>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</si>
  <si>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</si>
  <si>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Обеспечение деятельности подведомственных учреждений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</si>
  <si>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</si>
  <si>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</si>
  <si>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</si>
  <si>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</si>
  <si>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</si>
  <si>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</si>
  <si>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</si>
  <si>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</si>
  <si>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521 02 21</t>
  </si>
  <si>
    <t>Субвенции на выплату компенсации родителям, дети которых не посещают дошкольные образовательные учреждения</t>
  </si>
  <si>
    <t>Детский сад "Солнышко"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</si>
  <si>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</si>
  <si>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</si>
  <si>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</si>
  <si>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</si>
  <si>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</si>
  <si>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</si>
  <si>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</si>
  <si>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</si>
  <si>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</si>
  <si>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505 51 00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</si>
  <si>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</si>
  <si>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Десткий сад "Камушка"</t>
  </si>
  <si>
    <t>МОУ "Гайнская средняя общеобразовательная школа"</t>
  </si>
  <si>
    <t>0702</t>
  </si>
  <si>
    <t>Общее образование</t>
  </si>
  <si>
    <t>421 00 00</t>
  </si>
  <si>
    <t>Школы - детские сады, школы  начальные,  неполные средние и средние</t>
  </si>
  <si>
    <t>421 99 00</t>
  </si>
  <si>
    <t xml:space="preserve"> </t>
  </si>
  <si>
    <t>520 00 00</t>
  </si>
  <si>
    <t>Иные безвозмездные и безвозвратные перечисления</t>
  </si>
  <si>
    <t>520 09 00</t>
  </si>
  <si>
    <t>Ежемесячное вознаграждение за классное руководство</t>
  </si>
  <si>
    <t>521 01 01</t>
  </si>
  <si>
    <t>Реализация регионального проекта "Новая школа"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</si>
  <si>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</si>
  <si>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</si>
  <si>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0707</t>
  </si>
  <si>
    <t>Молодежная политика и оздоровление детей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</si>
  <si>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</si>
  <si>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</si>
  <si>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</si>
  <si>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</si>
  <si>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436 00 00</t>
  </si>
  <si>
    <t>Мероприятия в области образования</t>
  </si>
  <si>
    <t>436 06 00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</si>
  <si>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</si>
  <si>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436 07 00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</si>
  <si>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</si>
  <si>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1004</t>
  </si>
  <si>
    <t>Охрана семьи и детства</t>
  </si>
  <si>
    <t>505 53 00</t>
  </si>
  <si>
    <t>Закон Пермской области от 09.09.1996 № 533-83 "Об охране семьи, материнства, отцовства и детства"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</si>
  <si>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</si>
  <si>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</si>
  <si>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</si>
  <si>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</si>
  <si>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</si>
  <si>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</si>
  <si>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</si>
  <si>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</si>
  <si>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</si>
  <si>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</si>
  <si>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</si>
  <si>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</si>
  <si>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</si>
  <si>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</si>
  <si>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</si>
  <si>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</si>
  <si>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</si>
  <si>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</si>
  <si>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</si>
  <si>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</si>
  <si>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</si>
  <si>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УДОД "Центр детского творчества"</t>
  </si>
  <si>
    <t>423 00 00</t>
  </si>
  <si>
    <t>Учреждения по внешкольной работе с детьми</t>
  </si>
  <si>
    <t>423 99 00</t>
  </si>
  <si>
    <t>МОУ ДОД "Детская школа искусств"</t>
  </si>
  <si>
    <t>ММУК "Культурно-Методический Центр"</t>
  </si>
  <si>
    <t>0800</t>
  </si>
  <si>
    <t>Культура, кинематография и средства массовой информации</t>
  </si>
  <si>
    <t>0801</t>
  </si>
  <si>
    <t>Культура</t>
  </si>
  <si>
    <t>440 00 00</t>
  </si>
  <si>
    <t>Дворцы и дома культуры, другие учреждения культуры и  средств массовой информации</t>
  </si>
  <si>
    <t>440 99 00</t>
  </si>
  <si>
    <t>0806</t>
  </si>
  <si>
    <t>Другие вопросы в области культуры, кинематографии и средств массовой информации</t>
  </si>
  <si>
    <t>МУК"Гайнский музей"</t>
  </si>
  <si>
    <t>441 00 00</t>
  </si>
  <si>
    <t>Музеи и постоянные выставки</t>
  </si>
  <si>
    <t>441 99 00</t>
  </si>
  <si>
    <t>МУК Гайнская ЦБС</t>
  </si>
  <si>
    <t>442 00 00</t>
  </si>
  <si>
    <t>Библиотеки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</si>
  <si>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</si>
  <si>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</si>
  <si>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</si>
  <si>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</si>
  <si>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</si>
  <si>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МУЗ "Гайнская ЦРБ"</t>
  </si>
  <si>
    <t>Стационарная медицинская помощь</t>
  </si>
  <si>
    <t>Больницы, клиники, госпитали, диспансеры, медико-санитарные части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</si>
  <si>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</si>
  <si>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</si>
  <si>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>Высокотехнологичные виды медицинской помощи</t>
  </si>
  <si>
    <t>0902</t>
  </si>
  <si>
    <t>Амбулаторная помощь</t>
  </si>
  <si>
    <t>470 00 00</t>
  </si>
  <si>
    <t>470 99 00</t>
  </si>
  <si>
    <t>471 00 00</t>
  </si>
  <si>
    <t>Поликлиники, амбулатории, диагностические центры</t>
  </si>
  <si>
    <t>471 99 00</t>
  </si>
  <si>
    <t>478 00 00</t>
  </si>
  <si>
    <t>Фельдшерско-акушерские пункты</t>
  </si>
  <si>
    <t>478 99 00</t>
  </si>
  <si>
    <t>521 01 02</t>
  </si>
  <si>
    <t>Реализация регионального проекта Качественное здравоохранение"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</si>
  <si>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</si>
  <si>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</si>
  <si>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</si>
  <si>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</si>
  <si>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</si>
  <si>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</si>
  <si>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Избирательная комиссия</t>
  </si>
  <si>
    <t>0107</t>
  </si>
  <si>
    <t>Обеспечение проведения выборов и референдумов</t>
  </si>
  <si>
    <t>521 02 06</t>
  </si>
  <si>
    <t>Субвенции на обеспечение деятельности избирательных прав граждан</t>
  </si>
  <si>
    <t>012</t>
  </si>
  <si>
    <t>ВСЕГО РАСХОДОВ</t>
  </si>
  <si>
    <t>РП</t>
  </si>
  <si>
    <t>ВСЕГО</t>
  </si>
  <si>
    <t>доходы</t>
  </si>
  <si>
    <t>откл</t>
  </si>
  <si>
    <t>отдел образования</t>
  </si>
  <si>
    <t>в т.ч</t>
  </si>
  <si>
    <t>разбить по учреждениям</t>
  </si>
  <si>
    <t>дет сады</t>
  </si>
  <si>
    <t>субв. На восп детей-инв</t>
  </si>
  <si>
    <t>школы 0702 4210000 001</t>
  </si>
  <si>
    <t>летняя оздоровит компания</t>
  </si>
  <si>
    <t>шк.автобус</t>
  </si>
  <si>
    <t>пр.учебного оборуд</t>
  </si>
  <si>
    <t>ком.спец</t>
  </si>
  <si>
    <t>отдел образования всего</t>
  </si>
  <si>
    <t>1</t>
  </si>
  <si>
    <t>Гайны</t>
  </si>
  <si>
    <t>Иванчино</t>
  </si>
  <si>
    <r>
      <rPr>
        <sz val="10"/>
        <rFont val="Arial Cyr"/>
        <family val="2"/>
      </rPr>
      <t xml:space="preserve">5 361 820 + 194 300 =  </t>
    </r>
    <r>
      <rPr>
        <sz val="10"/>
        <color indexed="10"/>
        <rFont val="Arial Cyr"/>
        <family val="2"/>
      </rPr>
      <t>5 935 720</t>
    </r>
  </si>
  <si>
    <t>В-старица</t>
  </si>
  <si>
    <t>4 929 820 +176 400 + 20 000 =              5 126 220</t>
  </si>
  <si>
    <t>Кебраты</t>
  </si>
  <si>
    <t>4 818 940 + 20 000 +150 000 =          4 988 940</t>
  </si>
  <si>
    <t>Сейва</t>
  </si>
  <si>
    <t xml:space="preserve">5 592 400 - 600 000 +15 000 =            5 007 400 </t>
  </si>
  <si>
    <t>серебр</t>
  </si>
  <si>
    <t>5 592 400 + 221 900 = 5 814 300</t>
  </si>
  <si>
    <t>У-Черная</t>
  </si>
  <si>
    <t xml:space="preserve">5 771 020 + 158 820 = 5 929 840  </t>
  </si>
  <si>
    <t>итого</t>
  </si>
  <si>
    <t xml:space="preserve">                                                                                              Приложение 7</t>
  </si>
  <si>
    <t xml:space="preserve">решению Думы Гайнского муниципального округа                         </t>
  </si>
  <si>
    <t xml:space="preserve">                                                                          от  ____________ № ______</t>
  </si>
  <si>
    <t>Ведомственная структура расходов на 2021 год,  рублей.</t>
  </si>
  <si>
    <t>Вед.</t>
  </si>
  <si>
    <t>2021 (1-чтение)</t>
  </si>
  <si>
    <t>Изменение 22.12.202</t>
  </si>
  <si>
    <t>2021</t>
  </si>
  <si>
    <t>Изменение</t>
  </si>
  <si>
    <t>Уточненный план</t>
  </si>
  <si>
    <t>Администрация Гайнского муниципального округа Пермского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</si>
  <si>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</si>
  <si>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</si>
  <si>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</si>
  <si>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</si>
  <si>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</si>
  <si>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</si>
  <si>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</si>
  <si>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</si>
  <si>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</si>
  <si>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</si>
  <si>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</si>
  <si>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</si>
  <si>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</si>
  <si>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</si>
  <si>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</si>
  <si>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</si>
  <si>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</si>
  <si>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</si>
  <si>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</si>
  <si>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 xml:space="preserve">Обеспечение выполнения функций администрации Гайнского муниципального округа </t>
  </si>
  <si>
    <t>Закупка товаров, работ и услуг для обеспечения  государственных (муниципальных) нужд</t>
  </si>
  <si>
    <t>Иные бюджетные ассигнования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</si>
  <si>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</si>
  <si>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</si>
  <si>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</si>
  <si>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</si>
  <si>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</si>
  <si>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</si>
  <si>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</si>
  <si>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</si>
  <si>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</si>
  <si>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</si>
  <si>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</si>
  <si>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Закупка товаров, работ и услуг для государственных (муниципальных) нужд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</si>
  <si>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</si>
  <si>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</si>
  <si>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</si>
  <si>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</si>
  <si>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9 400,00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</si>
  <si>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</si>
  <si>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</si>
  <si>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</si>
  <si>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</si>
  <si>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</si>
  <si>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</si>
  <si>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</si>
  <si>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</si>
  <si>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</si>
  <si>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</si>
  <si>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</si>
  <si>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</si>
  <si>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</si>
  <si>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</si>
  <si>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</si>
  <si>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0113</t>
  </si>
  <si>
    <t>02 0 00 00000</t>
  </si>
  <si>
    <t xml:space="preserve">Муниципальная программа "Развитие системы образования Гайнского муниципального округа" </t>
  </si>
  <si>
    <t>100 600,00</t>
  </si>
  <si>
    <t>02 3 00 00000</t>
  </si>
  <si>
    <t>Подпрограмма "Воспитание, дополнительное образование детей"</t>
  </si>
  <si>
    <t>02 3 09 00000</t>
  </si>
  <si>
    <t>Основное мероприятие "Профилактика правонарушений"</t>
  </si>
  <si>
    <t>57 600,00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</si>
  <si>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</si>
  <si>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</si>
  <si>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</si>
  <si>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</si>
  <si>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15 000,00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</si>
  <si>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</si>
  <si>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</si>
  <si>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</si>
  <si>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</si>
  <si>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28 000,00</t>
  </si>
  <si>
    <t>02 3 11 79515</t>
  </si>
  <si>
    <t>Профилактика детского и семейного неблагополучия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</si>
  <si>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</si>
  <si>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</si>
  <si>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08 2 00 00000</t>
  </si>
  <si>
    <t>Подпрограмма «Эффективное управление муниципальным имуществом»</t>
  </si>
  <si>
    <t>08 2 07 00000</t>
  </si>
  <si>
    <t>Основное мероприятие «Снос нежилых зданий»</t>
  </si>
  <si>
    <t>21 864,31</t>
  </si>
  <si>
    <t>08 2 07 SP250</t>
  </si>
  <si>
    <t>Снос нежилых зданий</t>
  </si>
  <si>
    <t>200</t>
  </si>
  <si>
    <t>в том числе:</t>
  </si>
  <si>
    <t>средства краевого бюджета</t>
  </si>
  <si>
    <t>0,00</t>
  </si>
  <si>
    <t>средства местного бюджета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</si>
  <si>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</si>
  <si>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12 168,37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</si>
  <si>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</si>
  <si>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9 695,94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</si>
  <si>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</si>
  <si>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</si>
  <si>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</si>
  <si>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</si>
  <si>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</si>
  <si>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</si>
  <si>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</si>
  <si>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</si>
  <si>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</si>
  <si>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</si>
  <si>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</si>
  <si>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</si>
  <si>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</si>
  <si>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</si>
  <si>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</si>
  <si>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</si>
  <si>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 и других нормативных актов уполномоченных органов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</si>
  <si>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</si>
  <si>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</si>
  <si>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</si>
  <si>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</si>
  <si>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92 0 00 09241</t>
  </si>
  <si>
    <t>Расходы на завершение ликвидационных мероприятий ОМСУ района и сельских поселений, входящих в состав Гайнского муниципального района</t>
  </si>
  <si>
    <t>92 0 00 09231</t>
  </si>
  <si>
    <t>Аренда нежилого помещения в здании конторы ООО «Гранит» в п. Сергеевский</t>
  </si>
  <si>
    <t>97 596,00</t>
  </si>
  <si>
    <t>92 0 00 09233</t>
  </si>
  <si>
    <t>Расходы на оплату просроченной кредиторской задолженности</t>
  </si>
  <si>
    <t>92 0 00 09236</t>
  </si>
  <si>
    <t>Расходы на регистрацию АНО «Редакция газеты «Наше время»  и уплату добровольного имущественного взноса в автономную некоммерческую организацию «Редакция газеты «Наше время»</t>
  </si>
  <si>
    <t>92 0 00 09237</t>
  </si>
  <si>
    <t>На регистрацию и укомплектование транспортных средств (автобусов)</t>
  </si>
  <si>
    <t>92 0 00 09239</t>
  </si>
  <si>
    <t>Технологическое присоединение к электрическим сетям объект "Котельная" расположенный по адресу: п. Гайны, ул. Дзержинского, д. 4а</t>
  </si>
  <si>
    <t>92 0 00 09240</t>
  </si>
  <si>
    <t>Организация ежедневного перед началом рабочей смены «входного фильтра» измерение температуры тела работника</t>
  </si>
  <si>
    <t>93 0 00 59300</t>
  </si>
  <si>
    <t>1 268 100,00</t>
  </si>
  <si>
    <t>НАЦИОНАЛЬНАЯ ОБОРОНА</t>
  </si>
  <si>
    <t>0204</t>
  </si>
  <si>
    <t>Мобилизационная подготовка экономики</t>
  </si>
  <si>
    <t>92 0 00 20901</t>
  </si>
  <si>
    <t>НАЦИОНАЛЬНАЯ БЕЗОПАСНОСТЬ И ПРАВООХРАНИТЕЛЬНАЯ ДЕЯТЕЛЬНОСТЬ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</si>
  <si>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</si>
  <si>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</si>
  <si>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</si>
  <si>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</si>
  <si>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</si>
  <si>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</si>
  <si>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</si>
  <si>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</si>
  <si>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</si>
  <si>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</si>
  <si>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</si>
  <si>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</si>
  <si>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</si>
  <si>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</si>
  <si>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</si>
  <si>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</si>
  <si>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</si>
  <si>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</si>
  <si>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</si>
  <si>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</si>
  <si>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</si>
  <si>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</si>
  <si>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</si>
  <si>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</si>
  <si>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</si>
  <si>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</si>
  <si>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</si>
  <si>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</si>
  <si>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</si>
  <si>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</si>
  <si>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</si>
  <si>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</si>
  <si>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</si>
  <si>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</si>
  <si>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</si>
  <si>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</si>
  <si>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</si>
  <si>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</si>
  <si>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</si>
  <si>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</si>
  <si>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</si>
  <si>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</si>
  <si>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</si>
  <si>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</si>
  <si>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</si>
  <si>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</si>
  <si>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</si>
  <si>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</si>
  <si>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</si>
  <si>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 xml:space="preserve">Создание запасов средств индивидуальной и медицинской защиты Гайнского муниципального округа
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</si>
  <si>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</si>
  <si>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</si>
  <si>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</si>
  <si>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</si>
  <si>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600</t>
  </si>
  <si>
    <t>Предоставление субсидий бюджетным, автономным учреждениям и иным некоммерческим организациям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</si>
  <si>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</si>
  <si>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</si>
  <si>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</si>
  <si>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</si>
  <si>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</si>
  <si>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</si>
  <si>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</si>
  <si>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</si>
  <si>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</si>
  <si>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</si>
  <si>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</si>
  <si>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</si>
  <si>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</si>
  <si>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</si>
  <si>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15 3 02 00000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</si>
  <si>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Приобретение оборудования  и приведение в нормативное состояние участкового пункта полиции в п. Усть-Черная в 2021 году</t>
    </r>
    <r>
      <rPr>
        <sz val="10"/>
        <rFont val="Arial"/>
        <family val="1"/>
      </rPr>
      <t>"</t>
    </r>
  </si>
  <si>
    <t>15 3 02 03002</t>
  </si>
  <si>
    <t>Приведение в нормативное состояние нежилого помещения по адресу п. Усть-Черная, ул. Больничная, д. 17а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</si>
  <si>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</si>
  <si>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</si>
  <si>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</si>
  <si>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</si>
  <si>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</si>
  <si>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</si>
  <si>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</si>
  <si>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</si>
  <si>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</si>
  <si>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</si>
  <si>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</si>
  <si>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</si>
  <si>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92 0 00 21901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</si>
  <si>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</si>
  <si>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</si>
  <si>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</si>
  <si>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</si>
  <si>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</si>
  <si>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0310</t>
  </si>
  <si>
    <t>Обеспечение пожарной безопасности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</si>
  <si>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</si>
  <si>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</si>
  <si>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</si>
  <si>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</si>
  <si>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</si>
  <si>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</si>
  <si>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</si>
  <si>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</si>
  <si>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</si>
  <si>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</si>
  <si>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</si>
  <si>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</si>
  <si>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</si>
  <si>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</si>
  <si>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</si>
  <si>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</si>
  <si>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</si>
  <si>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</si>
  <si>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</si>
  <si>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</si>
  <si>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</si>
  <si>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</si>
  <si>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</si>
  <si>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</si>
  <si>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</si>
  <si>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</si>
  <si>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</si>
  <si>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</si>
  <si>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</si>
  <si>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</si>
  <si>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</si>
  <si>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</si>
  <si>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</si>
  <si>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</si>
  <si>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</si>
  <si>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</si>
  <si>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</si>
  <si>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</si>
  <si>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</si>
  <si>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</si>
  <si>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</si>
  <si>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</si>
  <si>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</si>
  <si>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</si>
  <si>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</si>
  <si>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</si>
  <si>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92 0 00 24899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</si>
  <si>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</si>
  <si>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</si>
  <si>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84 100,00</t>
  </si>
  <si>
    <t>2 400,00</t>
  </si>
  <si>
    <t>НАЦИОНАЛЬНАЯ ЭКОНОМИКА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</si>
  <si>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</si>
  <si>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</si>
  <si>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</si>
  <si>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</si>
  <si>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</si>
  <si>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</si>
  <si>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</si>
  <si>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</si>
  <si>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</si>
  <si>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</si>
  <si>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</si>
  <si>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</si>
  <si>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</si>
  <si>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</si>
  <si>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</si>
  <si>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</si>
  <si>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</si>
  <si>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</si>
  <si>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</si>
  <si>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</si>
  <si>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</si>
  <si>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</si>
  <si>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</si>
  <si>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</si>
  <si>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</si>
  <si>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</si>
  <si>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</si>
  <si>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</si>
  <si>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</si>
  <si>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</si>
  <si>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93 0 00 2У090</t>
  </si>
  <si>
    <t>Мероприятия при осуществлении деятельности по обращению с животными без владельцев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</si>
  <si>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</si>
  <si>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</si>
  <si>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</si>
  <si>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</si>
  <si>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Дорожное хозяйство (дорожные фонды)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</si>
  <si>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</si>
  <si>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</si>
  <si>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</si>
  <si>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"Обеспечение безопасности на муниципальных автомобильных дорогах Гайнского муниципального округа"</t>
  </si>
  <si>
    <t>07 0 01 79517</t>
  </si>
  <si>
    <t>Обеспечение безопасности на муниципальных автомобильных дорогах Гайнского муниципального округа</t>
  </si>
  <si>
    <t xml:space="preserve">Нераспределенный резерв  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</si>
  <si>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</si>
  <si>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</si>
  <si>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</si>
  <si>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</si>
  <si>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</si>
  <si>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</si>
  <si>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</si>
  <si>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</si>
  <si>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</si>
  <si>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</si>
  <si>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</si>
  <si>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</si>
  <si>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</si>
  <si>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</si>
  <si>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</si>
  <si>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</si>
  <si>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</si>
  <si>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</si>
  <si>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</si>
  <si>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</si>
  <si>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</si>
  <si>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</si>
  <si>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</si>
  <si>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</si>
  <si>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</si>
  <si>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</si>
  <si>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</si>
  <si>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07 0 04 79518</t>
  </si>
  <si>
    <t xml:space="preserve">Финансовое обеспечение выполнения муниципального задания на выполнение работ МАУ " ЖКХ " Ресурс"  по содержанию муниципальных автомобильных дорог </t>
  </si>
  <si>
    <t>0412</t>
  </si>
  <si>
    <t>Другие вопросы в области национальной экономики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</si>
  <si>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</si>
  <si>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</si>
  <si>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</si>
  <si>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</si>
  <si>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</si>
  <si>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</si>
  <si>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30 000,00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</si>
  <si>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</si>
  <si>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</si>
  <si>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</si>
  <si>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</si>
  <si>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</si>
  <si>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</si>
  <si>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</si>
  <si>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</si>
  <si>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</si>
  <si>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</si>
  <si>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</si>
  <si>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</si>
  <si>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</si>
  <si>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</si>
  <si>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</si>
  <si>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</si>
  <si>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</si>
  <si>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</si>
  <si>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2 975 000,00</t>
  </si>
  <si>
    <t>525 000,00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</si>
  <si>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</si>
  <si>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</si>
  <si>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21 000,00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</si>
  <si>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</si>
  <si>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</si>
  <si>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80 000,00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</si>
  <si>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</si>
  <si>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</si>
  <si>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</si>
  <si>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</si>
  <si>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</si>
  <si>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</si>
  <si>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50 000,00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</si>
  <si>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</si>
  <si>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</si>
  <si>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ЖИЛИЩНО-КОММУНАЛЬНОЕ ХОЗЯЙСТВО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</si>
  <si>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</si>
  <si>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</si>
  <si>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</si>
  <si>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</si>
  <si>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</si>
  <si>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</si>
  <si>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</si>
  <si>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</si>
  <si>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 xml:space="preserve">10 0 33 00000 </t>
  </si>
  <si>
    <t>Основное мероприятие "Выполнение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Строителей,5"</t>
  </si>
  <si>
    <t xml:space="preserve">10 0 33 71532 </t>
  </si>
  <si>
    <t>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</si>
  <si>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</si>
  <si>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</si>
  <si>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21 631 115,22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</si>
  <si>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</si>
  <si>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</si>
  <si>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</si>
  <si>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</si>
  <si>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20 118 449,82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</si>
  <si>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</si>
  <si>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</si>
  <si>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</si>
  <si>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1 512 665,40</t>
  </si>
  <si>
    <t>92 0 00 09003</t>
  </si>
  <si>
    <t>Уплата взноса на капитальный ремонт общего имущества многоквартирных домов</t>
  </si>
  <si>
    <t>0502</t>
  </si>
  <si>
    <t>Коммунальное хозяйство</t>
  </si>
  <si>
    <t>19 264 000,00</t>
  </si>
  <si>
    <t>Муниципальная программа "Создание условий для оказания медицинской помощи населению Гайнского муниципального района на 2016-2018 годы"</t>
  </si>
  <si>
    <t>18 014 000,00</t>
  </si>
  <si>
    <t>15 0 05 00000</t>
  </si>
  <si>
    <t>Основное "Строительство новых ФАПов, соответствующих нормативным условиям"</t>
  </si>
  <si>
    <t>15 0 05 79544</t>
  </si>
  <si>
    <t>Создание условий для строительства зданий и обеспечения функционирования ФАПов в д.Иванчино, п. Оныл, п. Сосновая</t>
  </si>
  <si>
    <t>650 000,00</t>
  </si>
  <si>
    <t>325 000,00</t>
  </si>
  <si>
    <t>Ремонт силового трансформатора ТМ-100</t>
  </si>
  <si>
    <t>14 864 000,00</t>
  </si>
  <si>
    <t>Замена силового трансформатора ТМ-100</t>
  </si>
  <si>
    <t>92 0 00 09206</t>
  </si>
  <si>
    <t>Техническое обслуживание объектов электроэнергетики ВЛ-10 кВ №3 ПС Весляна -1,95 км, ТП -10/0,4 кВ 100 кВА (вышка сотовой связи)</t>
  </si>
  <si>
    <t>7 432 000,00</t>
  </si>
  <si>
    <t>92 0 00 09228</t>
  </si>
  <si>
    <t>Снос объектов, подлежащих расселению, в п.Лель</t>
  </si>
  <si>
    <t>2 500 000,00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</si>
  <si>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</si>
  <si>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</si>
  <si>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Закупка товаров, работ и услуг для обеспечения государственных (муниципальных) нужд</t>
  </si>
  <si>
    <t>10 0 02 00000</t>
  </si>
  <si>
    <t>Основное мероприятие "Ремонт колодцев"</t>
  </si>
  <si>
    <t>10 0 02 SP180</t>
  </si>
  <si>
    <t>Ремонт колодцев</t>
  </si>
  <si>
    <t>10 0 05 00000</t>
  </si>
  <si>
    <t>Основное мероприятие "Ремонт водонапорной скважины «Центральная» в п. Гайны"</t>
  </si>
  <si>
    <t>10 0 05 SP180</t>
  </si>
  <si>
    <t>Ремонт водонапорной скважины «Центральная» в п. Гайны</t>
  </si>
  <si>
    <t>1 250 000,00</t>
  </si>
  <si>
    <t>10 0 30 00000</t>
  </si>
  <si>
    <t>Основное мероприятие "Ремонт водопровода в п.Гайны по ул.Космонавтов, в п.Сергеевский по ул.Казанская"</t>
  </si>
  <si>
    <t>10 0 30 SP180</t>
  </si>
  <si>
    <t>Ремонт водопровода в п.Гайны по ул.Космонавтов, в п.Сергеевский по ул.Казанская</t>
  </si>
  <si>
    <t>10 0 31 00000</t>
  </si>
  <si>
    <t>Основное мероприятие "Ремонт водопровода в п.Харино"</t>
  </si>
  <si>
    <t>10 0 31 SP180</t>
  </si>
  <si>
    <t>Ремонт водопровода в п.Харино</t>
  </si>
  <si>
    <t>0503</t>
  </si>
  <si>
    <t>Благоустройство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</si>
  <si>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</si>
  <si>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</si>
  <si>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</si>
  <si>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</si>
  <si>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</si>
  <si>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</si>
  <si>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средства федерального бюджета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</si>
  <si>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</si>
  <si>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</si>
  <si>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</si>
  <si>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</si>
  <si>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</si>
  <si>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</si>
  <si>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</si>
  <si>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</si>
  <si>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</si>
  <si>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</si>
  <si>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Установка осветительного оборудования по ул. Дзержинского в п. Гайны</t>
  </si>
  <si>
    <t>10 0 19 00000</t>
  </si>
  <si>
    <t>Основное мероприятие "Ремонт тротуар"</t>
  </si>
  <si>
    <t>10 0 19 SP180</t>
  </si>
  <si>
    <t>Ремонт тротуар</t>
  </si>
  <si>
    <t>10 0 23 00000</t>
  </si>
  <si>
    <t>Основное мероприятие "Обустройство площадок накопления твердых коммунальных отходов"</t>
  </si>
  <si>
    <t>10 0 23 L5765</t>
  </si>
  <si>
    <t>Обустройство площадок накопления твердых коммунальных отходов"</t>
  </si>
  <si>
    <t>10 0 27 00000</t>
  </si>
  <si>
    <t>Основное мероприятие "Ремонт тротуар" (Комплексное развитие сельских территорий)</t>
  </si>
  <si>
    <t>10 0 27 L5765</t>
  </si>
  <si>
    <t>Ремонт тротуар (Комплексное развитие сельских территорий)</t>
  </si>
  <si>
    <t>10 0 28 00000</t>
  </si>
  <si>
    <t>Основное мероприятие "Устройство ограждения сквера Любви на ул. Кашина п.Гайны, ограждения парка в п. Кебраты"</t>
  </si>
  <si>
    <t>10 0 28 SP180</t>
  </si>
  <si>
    <t>Устройство ограждения сквера Любви на ул. Кашина п.Гайны, ограждения парка в п. Кебраты</t>
  </si>
  <si>
    <t>10 0 29 00000</t>
  </si>
  <si>
    <t>Основное мероприятие "Устройство ограждения парка в п. Кебраты"</t>
  </si>
  <si>
    <t>10 0 29 SP180</t>
  </si>
  <si>
    <t>Устройство ограждения парка в п. Кебраты</t>
  </si>
  <si>
    <t>10 0 32 00000</t>
  </si>
  <si>
    <t>Основное мероприятие "Детская игровая площадка "Городок детства""</t>
  </si>
  <si>
    <t>10 0 32 SP080</t>
  </si>
  <si>
    <t>Детская игровая площадка "Городок детства"</t>
  </si>
  <si>
    <t>средства физических лиц</t>
  </si>
  <si>
    <t xml:space="preserve">10 0 34 00000 </t>
  </si>
  <si>
    <t>Основное мероприятие "Изготовление указателей наименования улиц  номеров домов, изготовление информационных щитов на аварийные дома подлежащие расселению"</t>
  </si>
  <si>
    <t xml:space="preserve">10 0 34 71533 </t>
  </si>
  <si>
    <t>Изготовление указателей наименования улиц  номеров домов, изготовление информационных щитов на аварийные дома подлежащие расселению</t>
  </si>
  <si>
    <t>1 177 237,00</t>
  </si>
  <si>
    <t>92 0 00 09238</t>
  </si>
  <si>
    <t>Организация благоустройства территории в рамках проекта  "Формирование комфортной городской среды"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</si>
  <si>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</si>
  <si>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</si>
  <si>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</si>
  <si>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</si>
  <si>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13 146 700,00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</si>
  <si>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</si>
  <si>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</si>
  <si>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</si>
  <si>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</si>
  <si>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</si>
  <si>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</si>
  <si>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</si>
  <si>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</si>
  <si>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</si>
  <si>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</si>
  <si>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</si>
  <si>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</si>
  <si>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</si>
  <si>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</si>
  <si>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</si>
  <si>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</si>
  <si>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</si>
  <si>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</si>
  <si>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</si>
  <si>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</si>
  <si>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</si>
  <si>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</si>
  <si>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</si>
  <si>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</si>
  <si>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Молодежная политика</t>
  </si>
  <si>
    <t>03 0 04 00000</t>
  </si>
  <si>
    <t>Основное мероприятие "Развитие молодежного движения"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</si>
  <si>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</si>
  <si>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</si>
  <si>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</si>
  <si>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</si>
  <si>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Социальное обеспечение и иные выплаты населению</t>
  </si>
  <si>
    <t>03 0 10 79832</t>
  </si>
  <si>
    <t>Приобретение оборудования</t>
  </si>
  <si>
    <t>03 0 10 2К160</t>
  </si>
  <si>
    <t>Обеспечение музыкальными инструментами, оборудованием и материалами образовательных учреждений в сфере культуры</t>
  </si>
  <si>
    <t>02 1 00 00000</t>
  </si>
  <si>
    <t>Подпрограмма "Дошкольное образование"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</si>
  <si>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</si>
  <si>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</si>
  <si>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</si>
  <si>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</si>
  <si>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5 400,00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</si>
  <si>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</si>
  <si>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</si>
  <si>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</si>
  <si>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</si>
  <si>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02 2 00 00000</t>
  </si>
  <si>
    <t>Подпрограмма "Начальное, основное, среднее общее образование"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</si>
  <si>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</si>
  <si>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</si>
  <si>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</si>
  <si>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93 0 00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</si>
  <si>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</si>
  <si>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КУЛЬТУРА , КИНЕМАТОГРАФИЯ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</si>
  <si>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</si>
  <si>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</si>
  <si>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</si>
  <si>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</si>
  <si>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</si>
  <si>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</si>
  <si>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</si>
  <si>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</si>
  <si>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</si>
  <si>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</si>
  <si>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</si>
  <si>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</si>
  <si>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</si>
  <si>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</si>
  <si>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</si>
  <si>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03 0 02 79932</t>
  </si>
  <si>
    <t>Участие в краевом конкурсе культурно-образовательных проектов</t>
  </si>
  <si>
    <t>03 0 02 79832</t>
  </si>
  <si>
    <t>Участие в подготовке и праздновании Дня Победы в Великой Отечественной войне</t>
  </si>
  <si>
    <t>Краевой конкурс культурно-досуговых учреждений</t>
  </si>
  <si>
    <t>Организация и проведение праздника обрядовых культур «Троицкие гуляния»</t>
  </si>
  <si>
    <t>Организация и проведение национального татарского праздника «Сабантуй»</t>
  </si>
  <si>
    <t>Организация и проведение Фестиваля народного творчества «На земле Перы богатыря»</t>
  </si>
  <si>
    <t>03 0 03 00000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</si>
  <si>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</si>
  <si>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</si>
  <si>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</si>
  <si>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</si>
  <si>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</si>
  <si>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25 000,00</t>
  </si>
  <si>
    <t>03 0 03 79832</t>
  </si>
  <si>
    <t>Установка системы видеонаблюдения в здании Культурно-методического центра</t>
  </si>
  <si>
    <t>172 600,00</t>
  </si>
  <si>
    <t>03 0 03 79932</t>
  </si>
  <si>
    <t>Монтаж системы АПС и оповещения о пожаре</t>
  </si>
  <si>
    <t>117 000,00</t>
  </si>
  <si>
    <t>03 0 03 79732</t>
  </si>
  <si>
    <t>Установка системы Стрелец –Мониторинг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</si>
  <si>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</si>
  <si>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</si>
  <si>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</si>
  <si>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</si>
  <si>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</si>
  <si>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</si>
  <si>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</si>
  <si>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</si>
  <si>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03 0 08 79832</t>
  </si>
  <si>
    <t>Оценка достоверности сметной стоимости МБУК «Гайнский краеведческий музей им. А. Я. Созонова» п.Гайны на выполнение работ по капитальному ремонту музея в п.Гайны</t>
  </si>
  <si>
    <t>03 0 08 79932</t>
  </si>
  <si>
    <t>Оценка достоверности сметной стоимости ММБУК «КМЦ» п.Гайны на выполнение работ по капитальному ремонту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</si>
  <si>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</si>
  <si>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</si>
  <si>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</si>
  <si>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</si>
  <si>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</si>
  <si>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</si>
  <si>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03 0 13 79632</t>
  </si>
  <si>
    <t>Ремонт печей библиотека д. Иванчино (МБУК "ГМРЦБ")</t>
  </si>
  <si>
    <t>03 0 13 79732</t>
  </si>
  <si>
    <t>Ремонт Серебрянского Дома культуры (эл.отопление, ремонт пола)</t>
  </si>
  <si>
    <t>03 0 13 SР180</t>
  </si>
  <si>
    <t>Ремонт объектов общественной инфраструктуры муниципального значения</t>
  </si>
  <si>
    <t>Ремонт  здания МБУК "Гайнский музей"</t>
  </si>
  <si>
    <t>Ремонт Дома культуры в п. Гайны-1</t>
  </si>
  <si>
    <t>Ремонт Иванчинского Дома культуры</t>
  </si>
  <si>
    <t>1000</t>
  </si>
  <si>
    <t>СОЦИАЛЬНАЯ ПОЛИТИКА</t>
  </si>
  <si>
    <t>1001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</si>
  <si>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</si>
  <si>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</si>
  <si>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1003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</si>
  <si>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</si>
  <si>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</si>
  <si>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205 200,00</t>
  </si>
  <si>
    <t>02 2 06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</si>
  <si>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</si>
  <si>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</si>
  <si>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27 600,00</t>
  </si>
  <si>
    <t>177 600,00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</si>
  <si>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</si>
  <si>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</si>
  <si>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</si>
  <si>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</si>
  <si>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Муниципальная программа "Обеспечение жильем отдельных категорий граждан Гайнского муниципального округа"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</si>
  <si>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</si>
  <si>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</si>
  <si>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</si>
  <si>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</si>
  <si>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</si>
  <si>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</si>
  <si>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</si>
  <si>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</si>
  <si>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</si>
  <si>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</si>
  <si>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</si>
  <si>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</si>
  <si>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</si>
  <si>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</si>
  <si>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</si>
  <si>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</si>
  <si>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</si>
  <si>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</si>
  <si>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</si>
  <si>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</si>
  <si>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</si>
  <si>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</si>
  <si>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ФИЗИЧЕСКАЯ КУЛЬТУРА И СПОРТ</t>
  </si>
  <si>
    <t>1102</t>
  </si>
  <si>
    <t>Массовый спорт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</si>
  <si>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</si>
  <si>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</si>
  <si>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</si>
  <si>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</si>
  <si>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</si>
  <si>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</si>
  <si>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04 0 05 00000</t>
  </si>
  <si>
    <t>Основное мероприятие "Ремонт Спорткомплекса в п. Харино"</t>
  </si>
  <si>
    <t>04 0 05 SP180</t>
  </si>
  <si>
    <t>Ремонт Спорткомплекса в п. Харино</t>
  </si>
  <si>
    <t>04 0 06 00000</t>
  </si>
  <si>
    <t>Основное мероприятие "Софинансирование проектов инициативного бюджетирования"</t>
  </si>
  <si>
    <t>04 0 06 SP080</t>
  </si>
  <si>
    <t xml:space="preserve">Создание и обустройство спортивно-игровой площадки "Спорт и Дружба" </t>
  </si>
  <si>
    <t>средства юридических лиц</t>
  </si>
  <si>
    <t>1105</t>
  </si>
  <si>
    <t>Другие вопросы в области физической культуры и спорта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</si>
  <si>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</si>
  <si>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</si>
  <si>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</si>
  <si>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</si>
  <si>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</si>
  <si>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</si>
  <si>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</si>
  <si>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</si>
  <si>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</si>
  <si>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</si>
  <si>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</si>
  <si>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</si>
  <si>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Дума Гайнского муниципального округа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</si>
  <si>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</si>
  <si>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</si>
  <si>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</si>
  <si>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</si>
  <si>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</si>
  <si>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</si>
  <si>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</si>
  <si>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</si>
  <si>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</si>
  <si>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Финансовое управление администрации Гайнского муниципального округа Пермского края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</si>
  <si>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</si>
  <si>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Муниципальная программа "Повышение эффективности управления муниципальными финансами в Гайнском муниципальном районе на 2018-2021 годы"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</si>
  <si>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</si>
  <si>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</si>
  <si>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</si>
  <si>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</si>
  <si>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1 584 012,97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</si>
  <si>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</si>
  <si>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</si>
  <si>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</si>
  <si>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</si>
  <si>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324 953 140,01</t>
  </si>
  <si>
    <t>308 803 540,01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</si>
  <si>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</si>
  <si>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</si>
  <si>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</si>
  <si>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</si>
  <si>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 xml:space="preserve"> Нераспределенный резерв на реализацию мероприятий, направленных на комплексное развитие сельских территорий (Благоустройство сельских территорий)</t>
  </si>
  <si>
    <t>93 0 00 55550</t>
  </si>
  <si>
    <t xml:space="preserve">Нераспределенный резерв на реализацию программ формирования современной городской среды </t>
  </si>
  <si>
    <t>Управление образования администрации Гайнского муниципального округа Пермского края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</si>
  <si>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</si>
  <si>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</si>
  <si>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</si>
  <si>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о общеобразовательных организациях</t>
  </si>
  <si>
    <t>02 1 05 00000</t>
  </si>
  <si>
    <t>Основное мероприятие "Проведение мероприятий с педагогами округа"</t>
  </si>
  <si>
    <t>02 1 05 79531</t>
  </si>
  <si>
    <t>Проведение мероприятий с педагогами округа</t>
  </si>
  <si>
    <t>02 1 06 00000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</si>
  <si>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</si>
  <si>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</si>
  <si>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</si>
  <si>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</si>
  <si>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</si>
  <si>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</si>
  <si>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</si>
  <si>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</si>
  <si>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</si>
  <si>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</si>
  <si>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</si>
  <si>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</si>
  <si>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</si>
  <si>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</si>
  <si>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</si>
  <si>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</si>
  <si>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18 459 800,00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</si>
  <si>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</si>
  <si>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</si>
  <si>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</si>
  <si>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</si>
  <si>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</si>
  <si>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</si>
  <si>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200 000,00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</si>
  <si>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</si>
  <si>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</si>
  <si>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</si>
  <si>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</si>
  <si>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</si>
  <si>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</si>
  <si>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Ремонт МБОУ "Онылская ООШ"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</si>
  <si>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</si>
  <si>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</si>
  <si>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</si>
  <si>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</si>
  <si>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Нераспределенный резерв (средства краевого бюджета)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</si>
  <si>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</si>
  <si>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</si>
  <si>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</si>
  <si>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</si>
  <si>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</si>
  <si>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</si>
  <si>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</si>
  <si>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</si>
  <si>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</si>
  <si>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</si>
  <si>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</si>
  <si>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</si>
  <si>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</si>
  <si>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</si>
  <si>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</si>
  <si>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</si>
  <si>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</si>
  <si>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</si>
  <si>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</si>
  <si>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</si>
  <si>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Ремонт здания школы МБОУ «Усть-Черновская СОШ» филиал «Кероская ООШ»</t>
  </si>
  <si>
    <t>Ремонт здания школы МБОУ «Лесокамочка» филиала "Сёйвинская ООШ"</t>
  </si>
  <si>
    <t>Ремонт здания школы МБОУ «Усть-Черновская СОШ»</t>
  </si>
  <si>
    <t>02 2 20 SР040</t>
  </si>
  <si>
    <t>Проведение работ по ремонту помещений общеобразовательных организаций за счет софинансирования на реализацию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</si>
  <si>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 xml:space="preserve">Молодежная политика 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</si>
  <si>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</si>
  <si>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</si>
  <si>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</si>
  <si>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</si>
  <si>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</si>
  <si>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</si>
  <si>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221 045,00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</si>
  <si>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</si>
  <si>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</si>
  <si>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</si>
  <si>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</si>
  <si>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</si>
  <si>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</si>
  <si>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</si>
  <si>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</si>
  <si>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</si>
  <si>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</si>
  <si>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</si>
  <si>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</si>
  <si>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</si>
  <si>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</si>
  <si>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</si>
  <si>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</si>
  <si>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</si>
  <si>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</si>
  <si>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</si>
  <si>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</si>
  <si>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</si>
  <si>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</si>
  <si>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</si>
  <si>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</si>
  <si>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</si>
  <si>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</si>
  <si>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</si>
  <si>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</si>
  <si>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</si>
  <si>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</si>
  <si>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</si>
  <si>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</si>
  <si>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</si>
  <si>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</si>
  <si>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</si>
  <si>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</si>
  <si>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</si>
  <si>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</si>
  <si>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</si>
  <si>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</si>
  <si>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</si>
  <si>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</si>
  <si>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</si>
  <si>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</si>
  <si>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1 550 000,00</t>
  </si>
  <si>
    <t>02 4 06 00204</t>
  </si>
  <si>
    <t>Содержание централизованной бухгалтерии</t>
  </si>
  <si>
    <t>1 451 100,00</t>
  </si>
  <si>
    <t>98 900,00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</si>
  <si>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</si>
  <si>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</si>
  <si>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</si>
  <si>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</si>
  <si>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</si>
  <si>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</si>
  <si>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</si>
  <si>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</si>
  <si>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</si>
  <si>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</si>
  <si>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</si>
  <si>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</si>
  <si>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</si>
  <si>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</si>
  <si>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</si>
  <si>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</si>
  <si>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Физическая культура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</si>
  <si>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</si>
  <si>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</si>
  <si>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</si>
  <si>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</si>
  <si>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целевые</t>
  </si>
  <si>
    <t>единая субвенция на образование</t>
  </si>
  <si>
    <t xml:space="preserve">непрограммные расходы всего </t>
  </si>
  <si>
    <t>программы</t>
  </si>
  <si>
    <t>адм</t>
  </si>
  <si>
    <t>еддс</t>
  </si>
  <si>
    <t>зс</t>
  </si>
  <si>
    <t>фу</t>
  </si>
  <si>
    <t>Доходы МБ</t>
  </si>
  <si>
    <t>70761500</t>
  </si>
  <si>
    <t>Доходы дотация</t>
  </si>
  <si>
    <t>184953200</t>
  </si>
  <si>
    <t>Доходы КБ</t>
  </si>
  <si>
    <t>585671621,57</t>
  </si>
  <si>
    <t>Доходы всего</t>
  </si>
  <si>
    <t>Выписка из приложения 8 к проекту решения Думы Гайнского муниципального округа Пермского края  "О внесении изменений в решение Думы Гайнского муниципального округа от 23.12.2019 года № 39 "О бюджете Гайнского муниципального округа на 2020 год и на плановый период 2021-2022 годов"</t>
  </si>
  <si>
    <t xml:space="preserve">                                                                                              Приложение 8</t>
  </si>
  <si>
    <t>Ведомственная структура расходов на 2021-2022 годы,  рублей.</t>
  </si>
  <si>
    <t>2022</t>
  </si>
  <si>
    <t>Администрация Гайнского муниципального района Пермского края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</si>
  <si>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</si>
  <si>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10 0 22 00000</t>
  </si>
  <si>
    <t>Основное мероприятие "Снос аварийного жилищного фонда и нежилых зданий (сооружений), расположенных на территории Гайнского муниципального района"</t>
  </si>
  <si>
    <t>10 0 22 SР210</t>
  </si>
  <si>
    <t xml:space="preserve">Реализация мероприятий по сносу нежилого здания гаража, находящегося по адресу: Пермский край, Гайнский район, п. Гайны, ул. Новая, д.1в.
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</si>
  <si>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</si>
  <si>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</si>
  <si>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Ремонт муниципальных автомобильных дорог и искусственных сооружений на них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</si>
  <si>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</si>
  <si>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</si>
  <si>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</si>
  <si>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</si>
  <si>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</si>
  <si>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</si>
  <si>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</si>
  <si>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</si>
  <si>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</si>
  <si>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</si>
  <si>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01 SP182</t>
  </si>
  <si>
    <t>Приобретение пассажирских микроавтобусов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</si>
  <si>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</si>
  <si>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</si>
  <si>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</si>
  <si>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</si>
  <si>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02 SP185</t>
  </si>
  <si>
    <t xml:space="preserve">Реконструкция водопровода </t>
  </si>
  <si>
    <t>05 0 02 SP186</t>
  </si>
  <si>
    <t>Ремонт очистных сооружений с присоединением МБОУ "Гайнская СОШ", МБУ ФКИС "ФОЦ Олимп"</t>
  </si>
  <si>
    <t>05 0 03 00000</t>
  </si>
  <si>
    <t>Основное мероприятие "Благоустройство"</t>
  </si>
  <si>
    <t>05 0 03 SP187</t>
  </si>
  <si>
    <t>05 0 03 SP188</t>
  </si>
  <si>
    <t>Устройство парков, скверов, площадей, детских спортивных площадок</t>
  </si>
  <si>
    <t>05 0 03 SP189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</si>
  <si>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</si>
  <si>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</si>
  <si>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</si>
  <si>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</si>
  <si>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</si>
  <si>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</si>
  <si>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91 0 00 00060</t>
  </si>
  <si>
    <t>Содержание аудитора Контрольно-ревизионной комиссии Гайнского муниципального округа</t>
  </si>
  <si>
    <t>Финансовое управление администрации Гайнского муниципального района</t>
  </si>
  <si>
    <t>Нераспределенный резерв субсидий (краевые средства)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</si>
  <si>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</si>
  <si>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</si>
  <si>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</si>
  <si>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</si>
  <si>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</si>
  <si>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03 0 02 SС240</t>
  </si>
  <si>
    <t>93 0 00 2С240</t>
  </si>
  <si>
    <t>93 0 00 SС240</t>
  </si>
  <si>
    <t>Обеспечение работников учреждений бюджетной сферы Пермского края путевками на санаторно-курортное лечение и оздоровление (межбюджетные трансферты)</t>
  </si>
  <si>
    <t>Управление образования администрации Гайнского муниципального района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</si>
  <si>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</si>
  <si>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</si>
  <si>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</si>
  <si>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</si>
  <si>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</si>
  <si>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</si>
  <si>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</si>
  <si>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</si>
  <si>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</si>
  <si>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</si>
  <si>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</si>
  <si>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</si>
  <si>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320</t>
  </si>
  <si>
    <t>Социальные выплаты гражданам, кроме публичных нормативных социальных выплат</t>
  </si>
  <si>
    <t>02 2 06 2С010</t>
  </si>
  <si>
    <t>02 2 07 2С240</t>
  </si>
  <si>
    <t>02 2 07 40550</t>
  </si>
  <si>
    <t>310</t>
  </si>
  <si>
    <t>Публичные нормативные социальные выплаты гражданам</t>
  </si>
  <si>
    <t>Выписка верна.</t>
  </si>
  <si>
    <t xml:space="preserve">И.п. главы муниципального района - </t>
  </si>
  <si>
    <t>Л.А. Боталова</t>
  </si>
  <si>
    <t>главы администрации Гайнского муниципального района</t>
  </si>
  <si>
    <t xml:space="preserve">                                                                          от  19.02.2021 № 125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</si>
</sst>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  <numFmt numFmtId="166" formatCode="_-* #,##0.0000_р_._-;\-* #,##0.0000_р_._-;_-* \-??_р_._-;_-@_-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65" fontId="5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textRotation="90" wrapText="1"/>
    </xf>
    <xf numFmtId="165" fontId="0" fillId="36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53" applyFont="1" applyFill="1" applyBorder="1" applyAlignment="1">
      <alignment vertical="center" wrapText="1"/>
      <protection/>
    </xf>
    <xf numFmtId="2" fontId="2" fillId="0" borderId="13" xfId="0" applyNumberFormat="1" applyFont="1" applyFill="1" applyBorder="1" applyAlignment="1">
      <alignment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9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49" fontId="2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justify" wrapText="1"/>
    </xf>
    <xf numFmtId="4" fontId="2" fillId="0" borderId="10" xfId="0" applyNumberFormat="1" applyFont="1" applyBorder="1" applyAlignment="1">
      <alignment horizontal="right" wrapText="1"/>
    </xf>
    <xf numFmtId="49" fontId="6" fillId="35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/>
    </xf>
    <xf numFmtId="49" fontId="12" fillId="35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53" applyFont="1" applyBorder="1" applyAlignment="1">
      <alignment vertical="center" wrapText="1"/>
      <protection/>
    </xf>
    <xf numFmtId="2" fontId="1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2" fillId="0" borderId="10" xfId="0" applyFont="1" applyFill="1" applyBorder="1" applyAlignment="1">
      <alignment horizontal="justify" wrapText="1"/>
    </xf>
    <xf numFmtId="2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wrapText="1"/>
    </xf>
    <xf numFmtId="0" fontId="13" fillId="0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6" xfId="53" applyNumberFormat="1" applyFont="1" applyFill="1" applyBorder="1" applyAlignment="1">
      <alignment horizontal="right" wrapText="1"/>
      <protection/>
    </xf>
    <xf numFmtId="4" fontId="2" fillId="0" borderId="16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53" applyNumberFormat="1" applyFont="1" applyFill="1" applyBorder="1" applyAlignment="1">
      <alignment horizontal="right"/>
      <protection/>
    </xf>
    <xf numFmtId="2" fontId="2" fillId="0" borderId="16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0" xfId="54" applyNumberFormat="1" applyFont="1" applyFill="1" applyBorder="1" applyAlignment="1">
      <alignment horizontal="center" vertical="top"/>
      <protection/>
    </xf>
    <xf numFmtId="0" fontId="12" fillId="0" borderId="10" xfId="54" applyNumberFormat="1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2" fontId="2" fillId="35" borderId="0" xfId="0" applyNumberFormat="1" applyFont="1" applyFill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left" vertical="center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35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12" fillId="35" borderId="10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justify" wrapText="1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justify" wrapText="1"/>
    </xf>
    <xf numFmtId="4" fontId="2" fillId="35" borderId="16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justify" wrapText="1"/>
    </xf>
    <xf numFmtId="4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12" fillId="35" borderId="1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" fontId="12" fillId="35" borderId="10" xfId="0" applyNumberFormat="1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9" fontId="1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7" fillId="35" borderId="0" xfId="0" applyNumberFormat="1" applyFont="1" applyFill="1" applyAlignment="1">
      <alignment/>
    </xf>
    <xf numFmtId="0" fontId="17" fillId="35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2" fontId="17" fillId="35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3" xfId="52"/>
    <cellStyle name="Обычный 2 2" xfId="53"/>
    <cellStyle name="Обычный 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BB7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1"/>
      <c r="B1" s="1"/>
      <c r="C1" s="1"/>
      <c r="D1" s="1"/>
      <c r="E1" s="1"/>
      <c r="F1" s="1"/>
    </row>
    <row r="4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62" t="s">
        <v>0</v>
      </c>
      <c r="F1" s="262"/>
      <c r="G1" s="1"/>
    </row>
    <row r="2" spans="5:7" ht="12.75">
      <c r="E2" s="262" t="s">
        <v>1</v>
      </c>
      <c r="F2" s="262"/>
      <c r="G2" s="1"/>
    </row>
    <row r="3" spans="5:7" ht="12.75">
      <c r="E3" s="262" t="s">
        <v>2</v>
      </c>
      <c r="F3" s="262"/>
      <c r="G3" s="1"/>
    </row>
    <row r="4" spans="2:7" ht="27.75" customHeight="1">
      <c r="B4" s="263" t="s">
        <v>3</v>
      </c>
      <c r="C4" s="263"/>
      <c r="D4" s="263"/>
      <c r="E4" s="263"/>
      <c r="F4" s="263"/>
      <c r="G4" s="2"/>
    </row>
    <row r="5" spans="2:7" ht="12.75">
      <c r="B5" s="1"/>
      <c r="C5" s="1"/>
      <c r="D5" s="1"/>
      <c r="E5" s="1"/>
      <c r="F5" s="1"/>
      <c r="G5" s="1"/>
    </row>
    <row r="6" spans="1:8" ht="21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ht="12.75">
      <c r="A7" s="4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8</v>
      </c>
    </row>
    <row r="8" spans="1:8" s="10" customFormat="1" ht="25.5">
      <c r="A8" s="6">
        <v>700</v>
      </c>
      <c r="B8" s="7"/>
      <c r="C8" s="7"/>
      <c r="D8" s="7"/>
      <c r="E8" s="8" t="s">
        <v>18</v>
      </c>
      <c r="F8" s="9">
        <f>F9+F72+F77+F89+F102+F111+F122+F126</f>
        <v>20215433</v>
      </c>
      <c r="G8" s="9">
        <f>G9+G72+G77+G89+G102+G111+G122+G126</f>
        <v>19504219</v>
      </c>
      <c r="H8" s="9">
        <f>H9+H72+H77+H89+H102+H111+H122+H126</f>
        <v>22219006</v>
      </c>
    </row>
    <row r="9" spans="1:8" s="15" customFormat="1" ht="16.5" customHeight="1">
      <c r="A9" s="11"/>
      <c r="B9" s="12" t="s">
        <v>19</v>
      </c>
      <c r="C9" s="12"/>
      <c r="D9" s="12"/>
      <c r="E9" s="13" t="s">
        <v>20</v>
      </c>
      <c r="F9" s="14">
        <f>F10+F14+F31+F34+F38</f>
        <v>13058033</v>
      </c>
      <c r="G9" s="14">
        <f>G10+G14+G31+G34+G38</f>
        <v>13235019</v>
      </c>
      <c r="H9" s="14">
        <f>H10+H14+H31+H34+H38</f>
        <v>13880906</v>
      </c>
    </row>
    <row r="10" spans="1:8" ht="56.25" customHeight="1">
      <c r="A10" s="4"/>
      <c r="B10" s="16" t="s">
        <v>21</v>
      </c>
      <c r="C10" s="16"/>
      <c r="D10" s="16"/>
      <c r="E10" s="17" t="s">
        <v>22</v>
      </c>
      <c r="F10" s="18">
        <f aca="true" t="shared" si="0" ref="F10:H12">F11</f>
        <v>847400</v>
      </c>
      <c r="G10" s="18">
        <f t="shared" si="0"/>
        <v>918800</v>
      </c>
      <c r="H10" s="18">
        <f t="shared" si="0"/>
        <v>993700</v>
      </c>
    </row>
    <row r="11" spans="1:8" ht="41.25" customHeight="1">
      <c r="A11" s="4"/>
      <c r="B11" s="19"/>
      <c r="C11" s="19" t="s">
        <v>23</v>
      </c>
      <c r="D11" s="19"/>
      <c r="E11" s="20" t="s">
        <v>24</v>
      </c>
      <c r="F11" s="21">
        <f t="shared" si="0"/>
        <v>847400</v>
      </c>
      <c r="G11" s="21">
        <f t="shared" si="0"/>
        <v>918800</v>
      </c>
      <c r="H11" s="21">
        <f t="shared" si="0"/>
        <v>993700</v>
      </c>
    </row>
    <row r="12" spans="1:8" ht="12.75">
      <c r="A12" s="4"/>
      <c r="B12" s="19"/>
      <c r="C12" s="19" t="s">
        <v>25</v>
      </c>
      <c r="D12" s="19"/>
      <c r="E12" s="22" t="s">
        <v>26</v>
      </c>
      <c r="F12" s="21">
        <f t="shared" si="0"/>
        <v>847400</v>
      </c>
      <c r="G12" s="21">
        <f t="shared" si="0"/>
        <v>918800</v>
      </c>
      <c r="H12" s="21">
        <f t="shared" si="0"/>
        <v>993700</v>
      </c>
    </row>
    <row r="13" spans="1:8" ht="27" customHeight="1">
      <c r="A13" s="4"/>
      <c r="B13" s="19"/>
      <c r="C13" s="19"/>
      <c r="D13" s="19" t="s">
        <v>27</v>
      </c>
      <c r="E13" s="20" t="s">
        <v>28</v>
      </c>
      <c r="F13" s="23">
        <v>847400</v>
      </c>
      <c r="G13" s="24">
        <v>918800</v>
      </c>
      <c r="H13" s="23">
        <v>993700</v>
      </c>
    </row>
    <row r="14" spans="1:8" ht="89.25">
      <c r="A14" s="4"/>
      <c r="B14" s="16" t="s">
        <v>29</v>
      </c>
      <c r="C14" s="16"/>
      <c r="D14" s="16"/>
      <c r="E14" s="17" t="s">
        <v>30</v>
      </c>
      <c r="F14" s="18">
        <f>F15+F21</f>
        <v>10690400</v>
      </c>
      <c r="G14" s="18">
        <f>G15+G21</f>
        <v>11126700</v>
      </c>
      <c r="H14" s="18">
        <f>H15+H21</f>
        <v>12001200</v>
      </c>
    </row>
    <row r="15" spans="1:8" ht="38.25">
      <c r="A15" s="4"/>
      <c r="B15" s="19"/>
      <c r="C15" s="19" t="s">
        <v>23</v>
      </c>
      <c r="D15" s="19"/>
      <c r="E15" s="20" t="s">
        <v>24</v>
      </c>
      <c r="F15" s="21">
        <f>F18</f>
        <v>9748600</v>
      </c>
      <c r="G15" s="21">
        <f>G18</f>
        <v>10110400</v>
      </c>
      <c r="H15" s="21">
        <f>H18</f>
        <v>10910400</v>
      </c>
    </row>
    <row r="16" spans="1:8" ht="12.75" hidden="1">
      <c r="A16" s="4"/>
      <c r="B16" s="19"/>
      <c r="C16" s="19"/>
      <c r="D16" s="19"/>
      <c r="E16" s="20"/>
      <c r="F16" s="21"/>
      <c r="G16" s="3"/>
      <c r="H16" s="21"/>
    </row>
    <row r="17" spans="1:8" ht="12.75" hidden="1">
      <c r="A17" s="4"/>
      <c r="B17" s="19"/>
      <c r="C17" s="19"/>
      <c r="D17" s="19"/>
      <c r="E17" s="20"/>
      <c r="F17" s="21"/>
      <c r="G17" s="3"/>
      <c r="H17" s="21"/>
    </row>
    <row r="18" spans="1:8" ht="12.75">
      <c r="A18" s="4"/>
      <c r="B18" s="19"/>
      <c r="C18" s="19" t="s">
        <v>31</v>
      </c>
      <c r="D18" s="19"/>
      <c r="E18" s="22" t="s">
        <v>32</v>
      </c>
      <c r="F18" s="21">
        <f>F19</f>
        <v>9748600</v>
      </c>
      <c r="G18" s="21">
        <f>G19</f>
        <v>10110400</v>
      </c>
      <c r="H18" s="21">
        <f>H19</f>
        <v>10910400</v>
      </c>
    </row>
    <row r="19" spans="1:8" ht="25.5">
      <c r="A19" s="4"/>
      <c r="B19" s="19"/>
      <c r="C19" s="19"/>
      <c r="D19" s="19" t="s">
        <v>27</v>
      </c>
      <c r="E19" s="20" t="s">
        <v>28</v>
      </c>
      <c r="F19" s="21">
        <v>9748600</v>
      </c>
      <c r="G19" s="21">
        <v>10110400</v>
      </c>
      <c r="H19" s="21">
        <v>10910400</v>
      </c>
    </row>
    <row r="20" spans="1:8" ht="38.25">
      <c r="A20" s="4"/>
      <c r="B20" s="19"/>
      <c r="C20" s="19"/>
      <c r="D20" s="19"/>
      <c r="E20" s="20" t="s">
        <v>33</v>
      </c>
      <c r="F20" s="21">
        <v>500</v>
      </c>
      <c r="G20" s="21">
        <v>500</v>
      </c>
      <c r="H20" s="21">
        <v>500</v>
      </c>
    </row>
    <row r="21" spans="1:8" ht="12.75">
      <c r="A21" s="4"/>
      <c r="B21" s="19"/>
      <c r="C21" s="19" t="s">
        <v>34</v>
      </c>
      <c r="D21" s="19"/>
      <c r="E21" s="20" t="s">
        <v>35</v>
      </c>
      <c r="F21" s="21">
        <f>F22</f>
        <v>941800</v>
      </c>
      <c r="G21" s="21">
        <f>G22</f>
        <v>1016300</v>
      </c>
      <c r="H21" s="21">
        <f>H22</f>
        <v>1090800</v>
      </c>
    </row>
    <row r="22" spans="1:8" ht="89.25">
      <c r="A22" s="4"/>
      <c r="B22" s="19"/>
      <c r="C22" s="19" t="s">
        <v>36</v>
      </c>
      <c r="D22" s="19"/>
      <c r="E22" s="20" t="s">
        <v>37</v>
      </c>
      <c r="F22" s="21">
        <f>F23+F25+F27+F29</f>
        <v>941800</v>
      </c>
      <c r="G22" s="21">
        <f>G23+G25+G27+G29</f>
        <v>1016300</v>
      </c>
      <c r="H22" s="21">
        <f>H23+H25+H27+H29</f>
        <v>1090800</v>
      </c>
    </row>
    <row r="23" spans="1:8" ht="38.25">
      <c r="A23" s="4"/>
      <c r="B23" s="19"/>
      <c r="C23" s="19" t="s">
        <v>38</v>
      </c>
      <c r="D23" s="19"/>
      <c r="E23" s="20" t="s">
        <v>39</v>
      </c>
      <c r="F23" s="21">
        <f>F24</f>
        <v>212000</v>
      </c>
      <c r="G23" s="21">
        <f>G24</f>
        <v>229000</v>
      </c>
      <c r="H23" s="21">
        <f>H24</f>
        <v>246000</v>
      </c>
    </row>
    <row r="24" spans="1:8" ht="25.5">
      <c r="A24" s="4"/>
      <c r="B24" s="19"/>
      <c r="C24" s="19"/>
      <c r="D24" s="19" t="s">
        <v>27</v>
      </c>
      <c r="E24" s="20" t="s">
        <v>28</v>
      </c>
      <c r="F24" s="23">
        <v>212000</v>
      </c>
      <c r="G24" s="24">
        <v>229000</v>
      </c>
      <c r="H24" s="23">
        <v>246000</v>
      </c>
    </row>
    <row r="25" spans="1:8" ht="25.5">
      <c r="A25" s="4"/>
      <c r="B25" s="19"/>
      <c r="C25" s="19" t="s">
        <v>40</v>
      </c>
      <c r="D25" s="19"/>
      <c r="E25" s="20" t="s">
        <v>41</v>
      </c>
      <c r="F25" s="21">
        <f>F26</f>
        <v>226000</v>
      </c>
      <c r="G25" s="21">
        <f>G26</f>
        <v>244000</v>
      </c>
      <c r="H25" s="21">
        <f>H26</f>
        <v>262000</v>
      </c>
    </row>
    <row r="26" spans="1:8" ht="25.5">
      <c r="A26" s="4"/>
      <c r="B26" s="19"/>
      <c r="C26" s="19"/>
      <c r="D26" s="19" t="s">
        <v>27</v>
      </c>
      <c r="E26" s="20" t="s">
        <v>28</v>
      </c>
      <c r="F26" s="23">
        <v>226000</v>
      </c>
      <c r="G26" s="24">
        <v>244000</v>
      </c>
      <c r="H26" s="23">
        <v>262000</v>
      </c>
    </row>
    <row r="27" spans="1:8" ht="114.75">
      <c r="A27" s="4"/>
      <c r="B27" s="19"/>
      <c r="C27" s="19" t="s">
        <v>42</v>
      </c>
      <c r="D27" s="19"/>
      <c r="E27" s="20" t="s">
        <v>43</v>
      </c>
      <c r="F27" s="21">
        <f>F28</f>
        <v>18800</v>
      </c>
      <c r="G27" s="21">
        <f>G28</f>
        <v>20300</v>
      </c>
      <c r="H27" s="21">
        <f>H28</f>
        <v>21800</v>
      </c>
    </row>
    <row r="28" spans="1:8" ht="25.5">
      <c r="A28" s="4"/>
      <c r="B28" s="19"/>
      <c r="C28" s="19"/>
      <c r="D28" s="19" t="s">
        <v>27</v>
      </c>
      <c r="E28" s="20" t="s">
        <v>28</v>
      </c>
      <c r="F28" s="23">
        <v>18800</v>
      </c>
      <c r="G28" s="24">
        <v>20300</v>
      </c>
      <c r="H28" s="23">
        <v>21800</v>
      </c>
    </row>
    <row r="29" spans="1:8" ht="63.75">
      <c r="A29" s="4"/>
      <c r="B29" s="19"/>
      <c r="C29" s="19" t="s">
        <v>44</v>
      </c>
      <c r="D29" s="19"/>
      <c r="E29" s="20" t="s">
        <v>45</v>
      </c>
      <c r="F29" s="23">
        <f>F30</f>
        <v>485000</v>
      </c>
      <c r="G29" s="23">
        <f>G30</f>
        <v>523000</v>
      </c>
      <c r="H29" s="23">
        <f>H30</f>
        <v>561000</v>
      </c>
    </row>
    <row r="30" spans="1:8" ht="25.5">
      <c r="A30" s="4"/>
      <c r="B30" s="19"/>
      <c r="C30" s="19"/>
      <c r="D30" s="19" t="s">
        <v>27</v>
      </c>
      <c r="E30" s="20" t="s">
        <v>28</v>
      </c>
      <c r="F30" s="23">
        <v>485000</v>
      </c>
      <c r="G30" s="24">
        <v>523000</v>
      </c>
      <c r="H30" s="23">
        <v>561000</v>
      </c>
    </row>
    <row r="31" spans="1:8" ht="12.75">
      <c r="A31" s="4"/>
      <c r="B31" s="16" t="s">
        <v>46</v>
      </c>
      <c r="C31" s="16"/>
      <c r="D31" s="16"/>
      <c r="E31" s="17" t="s">
        <v>47</v>
      </c>
      <c r="F31" s="18">
        <f aca="true" t="shared" si="1" ref="F31:H32">F32</f>
        <v>0</v>
      </c>
      <c r="G31" s="18">
        <f t="shared" si="1"/>
        <v>0</v>
      </c>
      <c r="H31" s="18">
        <f t="shared" si="1"/>
        <v>0</v>
      </c>
    </row>
    <row r="32" spans="1:8" ht="76.5">
      <c r="A32" s="4"/>
      <c r="B32" s="19"/>
      <c r="C32" s="19" t="s">
        <v>48</v>
      </c>
      <c r="D32" s="19"/>
      <c r="E32" s="22" t="s">
        <v>49</v>
      </c>
      <c r="F32" s="21">
        <f t="shared" si="1"/>
        <v>0</v>
      </c>
      <c r="G32" s="21">
        <f t="shared" si="1"/>
        <v>0</v>
      </c>
      <c r="H32" s="21">
        <f t="shared" si="1"/>
        <v>0</v>
      </c>
    </row>
    <row r="33" spans="1:8" ht="25.5">
      <c r="A33" s="4"/>
      <c r="B33" s="19"/>
      <c r="C33" s="19"/>
      <c r="D33" s="19" t="s">
        <v>27</v>
      </c>
      <c r="E33" s="20" t="s">
        <v>28</v>
      </c>
      <c r="F33" s="21"/>
      <c r="G33" s="3"/>
      <c r="H33" s="21"/>
    </row>
    <row r="34" spans="1:8" ht="12.75">
      <c r="A34" s="4"/>
      <c r="B34" s="16" t="s">
        <v>50</v>
      </c>
      <c r="C34" s="16"/>
      <c r="D34" s="16"/>
      <c r="E34" s="17" t="s">
        <v>51</v>
      </c>
      <c r="F34" s="18">
        <f aca="true" t="shared" si="2" ref="F34:H36">F35</f>
        <v>140000</v>
      </c>
      <c r="G34" s="18">
        <f t="shared" si="2"/>
        <v>52500</v>
      </c>
      <c r="H34" s="18">
        <f t="shared" si="2"/>
        <v>170000</v>
      </c>
    </row>
    <row r="35" spans="1:8" ht="12.75">
      <c r="A35" s="4"/>
      <c r="B35" s="19"/>
      <c r="C35" s="19" t="s">
        <v>52</v>
      </c>
      <c r="D35" s="19"/>
      <c r="E35" s="20" t="s">
        <v>51</v>
      </c>
      <c r="F35" s="21">
        <f t="shared" si="2"/>
        <v>140000</v>
      </c>
      <c r="G35" s="21">
        <f t="shared" si="2"/>
        <v>52500</v>
      </c>
      <c r="H35" s="21">
        <f t="shared" si="2"/>
        <v>170000</v>
      </c>
    </row>
    <row r="36" spans="1:8" ht="25.5">
      <c r="A36" s="4"/>
      <c r="B36" s="19"/>
      <c r="C36" s="19" t="s">
        <v>53</v>
      </c>
      <c r="D36" s="19"/>
      <c r="E36" s="22" t="s">
        <v>54</v>
      </c>
      <c r="F36" s="21">
        <f t="shared" si="2"/>
        <v>140000</v>
      </c>
      <c r="G36" s="21">
        <f t="shared" si="2"/>
        <v>52500</v>
      </c>
      <c r="H36" s="21">
        <f t="shared" si="2"/>
        <v>170000</v>
      </c>
    </row>
    <row r="37" spans="1:8" ht="12.75">
      <c r="A37" s="4"/>
      <c r="B37" s="19"/>
      <c r="C37" s="19"/>
      <c r="D37" s="19" t="s">
        <v>55</v>
      </c>
      <c r="E37" s="20" t="s">
        <v>56</v>
      </c>
      <c r="F37" s="21">
        <v>140000</v>
      </c>
      <c r="G37" s="21">
        <v>52500</v>
      </c>
      <c r="H37" s="21">
        <v>170000</v>
      </c>
    </row>
    <row r="38" spans="1:8" ht="25.5">
      <c r="A38" s="4"/>
      <c r="B38" s="16" t="s">
        <v>57</v>
      </c>
      <c r="C38" s="16"/>
      <c r="D38" s="16"/>
      <c r="E38" s="17" t="s">
        <v>58</v>
      </c>
      <c r="F38" s="18">
        <f>F43+F45+F51+F61+F65</f>
        <v>1380233</v>
      </c>
      <c r="G38" s="18">
        <f>G43+G45+G51+G61+G65</f>
        <v>1137019</v>
      </c>
      <c r="H38" s="18">
        <f>H43+H45+H51+H61+H65</f>
        <v>716006</v>
      </c>
    </row>
    <row r="39" spans="1:8" ht="38.25" hidden="1">
      <c r="A39" s="4"/>
      <c r="B39" s="19"/>
      <c r="C39" s="19" t="s">
        <v>59</v>
      </c>
      <c r="D39" s="19"/>
      <c r="E39" s="20" t="s">
        <v>24</v>
      </c>
      <c r="F39" s="21"/>
      <c r="G39" s="3"/>
      <c r="H39" s="21"/>
    </row>
    <row r="40" spans="1:8" ht="12.75" hidden="1">
      <c r="A40" s="4"/>
      <c r="B40" s="19"/>
      <c r="C40" s="19">
        <v>20400</v>
      </c>
      <c r="D40" s="19"/>
      <c r="E40" s="20" t="s">
        <v>32</v>
      </c>
      <c r="F40" s="21"/>
      <c r="G40" s="3"/>
      <c r="H40" s="21"/>
    </row>
    <row r="41" spans="1:8" ht="25.5" hidden="1">
      <c r="A41" s="4"/>
      <c r="B41" s="19"/>
      <c r="C41" s="19"/>
      <c r="D41" s="19">
        <v>12</v>
      </c>
      <c r="E41" s="20" t="s">
        <v>60</v>
      </c>
      <c r="F41" s="21"/>
      <c r="G41" s="3"/>
      <c r="H41" s="21"/>
    </row>
    <row r="42" spans="1:8" ht="25.5" hidden="1">
      <c r="A42" s="4"/>
      <c r="B42" s="19"/>
      <c r="C42" s="19">
        <v>21100</v>
      </c>
      <c r="D42" s="19"/>
      <c r="E42" s="20" t="s">
        <v>61</v>
      </c>
      <c r="F42" s="21"/>
      <c r="G42" s="3"/>
      <c r="H42" s="21"/>
    </row>
    <row r="43" spans="1:8" ht="25.5">
      <c r="A43" s="4"/>
      <c r="B43" s="19"/>
      <c r="C43" s="19" t="s">
        <v>62</v>
      </c>
      <c r="D43" s="19"/>
      <c r="E43" s="22" t="s">
        <v>63</v>
      </c>
      <c r="F43" s="21"/>
      <c r="G43" s="3"/>
      <c r="H43" s="21"/>
    </row>
    <row r="44" spans="1:8" ht="25.5">
      <c r="A44" s="4"/>
      <c r="B44" s="19"/>
      <c r="C44" s="3"/>
      <c r="D44" s="25" t="s">
        <v>64</v>
      </c>
      <c r="E44" s="20" t="s">
        <v>65</v>
      </c>
      <c r="F44" s="21"/>
      <c r="G44" s="3"/>
      <c r="H44" s="21"/>
    </row>
    <row r="45" spans="1:8" ht="51">
      <c r="A45" s="4"/>
      <c r="B45" s="19"/>
      <c r="C45" s="19" t="s">
        <v>66</v>
      </c>
      <c r="D45" s="19"/>
      <c r="E45" s="20" t="s">
        <v>67</v>
      </c>
      <c r="F45" s="21">
        <f>F46+F49</f>
        <v>359000</v>
      </c>
      <c r="G45" s="21"/>
      <c r="H45" s="21">
        <f>H46+H49</f>
        <v>60000</v>
      </c>
    </row>
    <row r="46" spans="1:8" ht="51">
      <c r="A46" s="4"/>
      <c r="B46" s="19"/>
      <c r="C46" s="19" t="s">
        <v>68</v>
      </c>
      <c r="D46" s="19"/>
      <c r="E46" s="22" t="s">
        <v>69</v>
      </c>
      <c r="F46" s="21">
        <f>F48</f>
        <v>344000</v>
      </c>
      <c r="G46" s="21"/>
      <c r="H46" s="21">
        <f>H48</f>
        <v>50000</v>
      </c>
    </row>
    <row r="47" spans="1:8" ht="0.75" customHeight="1">
      <c r="A47" s="4"/>
      <c r="B47" s="19"/>
      <c r="C47" s="19"/>
      <c r="D47" s="19"/>
      <c r="E47" s="22"/>
      <c r="F47" s="21"/>
      <c r="G47" s="3"/>
      <c r="H47" s="21"/>
    </row>
    <row r="48" spans="1:8" ht="25.5">
      <c r="A48" s="4"/>
      <c r="B48" s="19"/>
      <c r="C48" s="19"/>
      <c r="D48" s="19" t="s">
        <v>27</v>
      </c>
      <c r="E48" s="20" t="s">
        <v>28</v>
      </c>
      <c r="F48" s="21">
        <v>344000</v>
      </c>
      <c r="G48" s="3"/>
      <c r="H48" s="21">
        <v>50000</v>
      </c>
    </row>
    <row r="49" spans="1:8" ht="38.25">
      <c r="A49" s="4"/>
      <c r="B49" s="19"/>
      <c r="C49" s="19" t="s">
        <v>70</v>
      </c>
      <c r="D49" s="19"/>
      <c r="E49" s="22" t="s">
        <v>71</v>
      </c>
      <c r="F49" s="21">
        <f>F50</f>
        <v>15000</v>
      </c>
      <c r="G49" s="21"/>
      <c r="H49" s="21">
        <f>H50</f>
        <v>10000</v>
      </c>
    </row>
    <row r="50" spans="1:8" ht="25.5">
      <c r="A50" s="4"/>
      <c r="B50" s="19"/>
      <c r="C50" s="19"/>
      <c r="D50" s="19" t="s">
        <v>27</v>
      </c>
      <c r="E50" s="20" t="s">
        <v>28</v>
      </c>
      <c r="F50" s="21">
        <v>15000</v>
      </c>
      <c r="G50" s="3"/>
      <c r="H50" s="21">
        <v>10000</v>
      </c>
    </row>
    <row r="51" spans="1:8" ht="42.75" customHeight="1">
      <c r="A51" s="4"/>
      <c r="B51" s="19"/>
      <c r="C51" s="19" t="s">
        <v>72</v>
      </c>
      <c r="D51" s="19"/>
      <c r="E51" s="20" t="s">
        <v>73</v>
      </c>
      <c r="F51" s="21">
        <f>F52</f>
        <v>408233</v>
      </c>
      <c r="G51" s="21">
        <f>G52</f>
        <v>400019</v>
      </c>
      <c r="H51" s="21">
        <f>H52</f>
        <v>463006</v>
      </c>
    </row>
    <row r="52" spans="1:8" ht="25.5">
      <c r="A52" s="4"/>
      <c r="B52" s="19"/>
      <c r="C52" s="19" t="s">
        <v>74</v>
      </c>
      <c r="D52" s="19"/>
      <c r="E52" s="20" t="s">
        <v>75</v>
      </c>
      <c r="F52" s="21">
        <f>F53+F55+F57+F59</f>
        <v>408233</v>
      </c>
      <c r="G52" s="21">
        <f>G53+G55+G57+G59</f>
        <v>400019</v>
      </c>
      <c r="H52" s="21">
        <f>H53+H55+H57+H59</f>
        <v>463006</v>
      </c>
    </row>
    <row r="53" spans="1:8" ht="38.25">
      <c r="A53" s="4"/>
      <c r="B53" s="19"/>
      <c r="C53" s="3" t="s">
        <v>76</v>
      </c>
      <c r="D53" s="19"/>
      <c r="E53" s="20" t="s">
        <v>77</v>
      </c>
      <c r="F53" s="21">
        <f>F54</f>
        <v>0</v>
      </c>
      <c r="G53" s="3"/>
      <c r="H53" s="21"/>
    </row>
    <row r="54" spans="1:8" ht="12.75">
      <c r="A54" s="4"/>
      <c r="B54" s="19"/>
      <c r="C54" s="19"/>
      <c r="D54" s="19" t="s">
        <v>55</v>
      </c>
      <c r="E54" s="20" t="s">
        <v>56</v>
      </c>
      <c r="F54" s="21"/>
      <c r="G54" s="3"/>
      <c r="H54" s="21"/>
    </row>
    <row r="55" spans="1:8" ht="38.25">
      <c r="A55" s="4"/>
      <c r="B55" s="19"/>
      <c r="C55" s="3" t="s">
        <v>78</v>
      </c>
      <c r="D55" s="19"/>
      <c r="E55" s="20" t="s">
        <v>79</v>
      </c>
      <c r="F55" s="21">
        <v>297000</v>
      </c>
      <c r="G55" s="21">
        <f>G56</f>
        <v>300000</v>
      </c>
      <c r="H55" s="21">
        <f>H56</f>
        <v>343000</v>
      </c>
    </row>
    <row r="56" spans="1:8" ht="12.75">
      <c r="A56" s="4"/>
      <c r="B56" s="19"/>
      <c r="C56" s="19"/>
      <c r="D56" s="19" t="s">
        <v>55</v>
      </c>
      <c r="E56" s="20" t="s">
        <v>56</v>
      </c>
      <c r="F56" s="23">
        <v>297000</v>
      </c>
      <c r="G56" s="24">
        <v>300000</v>
      </c>
      <c r="H56" s="23">
        <v>343000</v>
      </c>
    </row>
    <row r="57" spans="1:8" ht="25.5">
      <c r="A57" s="4"/>
      <c r="B57" s="19"/>
      <c r="C57" s="19" t="s">
        <v>80</v>
      </c>
      <c r="D57" s="19"/>
      <c r="E57" s="20" t="s">
        <v>81</v>
      </c>
      <c r="F57" s="23">
        <f>F58</f>
        <v>111233</v>
      </c>
      <c r="G57" s="23">
        <f>G58</f>
        <v>100019</v>
      </c>
      <c r="H57" s="23">
        <f>H58</f>
        <v>120006</v>
      </c>
    </row>
    <row r="58" spans="1:8" ht="12.75">
      <c r="A58" s="4"/>
      <c r="B58" s="19"/>
      <c r="C58" s="19"/>
      <c r="D58" s="19" t="s">
        <v>55</v>
      </c>
      <c r="E58" s="20" t="s">
        <v>56</v>
      </c>
      <c r="F58" s="23">
        <v>111233</v>
      </c>
      <c r="G58" s="24">
        <v>100019</v>
      </c>
      <c r="H58" s="23">
        <v>120006</v>
      </c>
    </row>
    <row r="59" spans="1:8" ht="0.75" customHeight="1" hidden="1">
      <c r="A59" s="4"/>
      <c r="B59" s="5"/>
      <c r="C59" s="19"/>
      <c r="D59" s="19"/>
      <c r="E59" s="20"/>
      <c r="F59" s="23"/>
      <c r="G59" s="23"/>
      <c r="H59" s="23"/>
    </row>
    <row r="60" spans="1:8" ht="1.5" customHeight="1" hidden="1">
      <c r="A60" s="4"/>
      <c r="B60" s="5"/>
      <c r="C60" s="19"/>
      <c r="D60" s="19"/>
      <c r="E60" s="20"/>
      <c r="F60" s="23"/>
      <c r="G60" s="24"/>
      <c r="H60" s="23"/>
    </row>
    <row r="61" spans="1:8" ht="12.75">
      <c r="A61" s="4"/>
      <c r="B61" s="5"/>
      <c r="C61" s="19" t="s">
        <v>34</v>
      </c>
      <c r="D61" s="19"/>
      <c r="E61" s="20" t="s">
        <v>35</v>
      </c>
      <c r="F61" s="23">
        <f aca="true" t="shared" si="3" ref="F61:H63">F62</f>
        <v>167000</v>
      </c>
      <c r="G61" s="23">
        <f t="shared" si="3"/>
        <v>180000</v>
      </c>
      <c r="H61" s="23">
        <f t="shared" si="3"/>
        <v>193000</v>
      </c>
    </row>
    <row r="62" spans="1:8" ht="89.25">
      <c r="A62" s="4"/>
      <c r="B62" s="5"/>
      <c r="C62" s="19" t="s">
        <v>36</v>
      </c>
      <c r="D62" s="19"/>
      <c r="E62" s="20" t="s">
        <v>37</v>
      </c>
      <c r="F62" s="23">
        <f t="shared" si="3"/>
        <v>167000</v>
      </c>
      <c r="G62" s="23">
        <f t="shared" si="3"/>
        <v>180000</v>
      </c>
      <c r="H62" s="23">
        <f t="shared" si="3"/>
        <v>193000</v>
      </c>
    </row>
    <row r="63" spans="1:8" ht="25.5">
      <c r="A63" s="4"/>
      <c r="B63" s="5"/>
      <c r="C63" s="19" t="s">
        <v>82</v>
      </c>
      <c r="D63" s="19"/>
      <c r="E63" s="20" t="s">
        <v>83</v>
      </c>
      <c r="F63" s="23">
        <f t="shared" si="3"/>
        <v>167000</v>
      </c>
      <c r="G63" s="23">
        <f t="shared" si="3"/>
        <v>180000</v>
      </c>
      <c r="H63" s="23">
        <f t="shared" si="3"/>
        <v>193000</v>
      </c>
    </row>
    <row r="64" spans="1:8" ht="25.5">
      <c r="A64" s="4"/>
      <c r="B64" s="5"/>
      <c r="C64" s="19"/>
      <c r="D64" s="19" t="s">
        <v>27</v>
      </c>
      <c r="E64" s="20" t="s">
        <v>28</v>
      </c>
      <c r="F64" s="23">
        <v>167000</v>
      </c>
      <c r="G64" s="24">
        <v>180000</v>
      </c>
      <c r="H64" s="23">
        <v>193000</v>
      </c>
    </row>
    <row r="65" spans="1:8" ht="25.5">
      <c r="A65" s="4"/>
      <c r="B65" s="5"/>
      <c r="C65" s="19" t="s">
        <v>84</v>
      </c>
      <c r="D65" s="19"/>
      <c r="E65" s="20" t="s">
        <v>85</v>
      </c>
      <c r="F65" s="21">
        <f>F66+F68+F70</f>
        <v>446000</v>
      </c>
      <c r="G65" s="21">
        <f>G66+G68+G70</f>
        <v>557000</v>
      </c>
      <c r="H65" s="21">
        <f>H66+H68+H70</f>
        <v>0</v>
      </c>
    </row>
    <row r="66" spans="1:8" ht="76.5">
      <c r="A66" s="4"/>
      <c r="B66" s="5"/>
      <c r="C66" s="19" t="s">
        <v>86</v>
      </c>
      <c r="D66" s="19"/>
      <c r="E66" s="20" t="s">
        <v>87</v>
      </c>
      <c r="F66" s="21">
        <f>F67</f>
        <v>0</v>
      </c>
      <c r="G66" s="21">
        <f>G67</f>
        <v>0</v>
      </c>
      <c r="H66" s="21">
        <f>H67</f>
        <v>0</v>
      </c>
    </row>
    <row r="67" spans="1:8" ht="12.75">
      <c r="A67" s="4"/>
      <c r="B67" s="5"/>
      <c r="C67" s="19"/>
      <c r="D67" s="19" t="s">
        <v>55</v>
      </c>
      <c r="E67" s="20" t="s">
        <v>56</v>
      </c>
      <c r="F67" s="21"/>
      <c r="G67" s="3"/>
      <c r="H67" s="21"/>
    </row>
    <row r="68" spans="1:8" ht="51">
      <c r="A68" s="4"/>
      <c r="B68" s="5"/>
      <c r="C68" s="19" t="s">
        <v>88</v>
      </c>
      <c r="D68" s="19"/>
      <c r="E68" s="20" t="s">
        <v>89</v>
      </c>
      <c r="F68" s="21">
        <f>F69</f>
        <v>0</v>
      </c>
      <c r="G68" s="21">
        <f>G69</f>
        <v>0</v>
      </c>
      <c r="H68" s="21">
        <f>H69</f>
        <v>0</v>
      </c>
    </row>
    <row r="69" spans="1:8" ht="12.75">
      <c r="A69" s="4"/>
      <c r="B69" s="5"/>
      <c r="C69" s="19"/>
      <c r="D69" s="19" t="s">
        <v>55</v>
      </c>
      <c r="E69" s="20" t="s">
        <v>56</v>
      </c>
      <c r="F69" s="21"/>
      <c r="G69" s="3"/>
      <c r="H69" s="21"/>
    </row>
    <row r="70" spans="1:8" ht="63.75">
      <c r="A70" s="4"/>
      <c r="B70" s="5"/>
      <c r="C70" s="19" t="s">
        <v>90</v>
      </c>
      <c r="D70" s="19"/>
      <c r="E70" s="20" t="s">
        <v>91</v>
      </c>
      <c r="F70" s="21">
        <v>446000</v>
      </c>
      <c r="G70" s="21">
        <v>557000</v>
      </c>
      <c r="H70" s="21"/>
    </row>
    <row r="71" spans="1:8" ht="12.75">
      <c r="A71" s="4"/>
      <c r="B71" s="5"/>
      <c r="C71" s="19"/>
      <c r="D71" s="19" t="s">
        <v>55</v>
      </c>
      <c r="E71" s="20" t="s">
        <v>56</v>
      </c>
      <c r="F71" s="21"/>
      <c r="G71" s="3"/>
      <c r="H71" s="21"/>
    </row>
    <row r="72" spans="1:8" ht="12.75">
      <c r="A72" s="4"/>
      <c r="B72" s="12" t="s">
        <v>92</v>
      </c>
      <c r="C72" s="12"/>
      <c r="D72" s="12"/>
      <c r="E72" s="13" t="s">
        <v>93</v>
      </c>
      <c r="F72" s="26">
        <f aca="true" t="shared" si="4" ref="F72:H75">F73</f>
        <v>117000</v>
      </c>
      <c r="G72" s="26">
        <f t="shared" si="4"/>
        <v>120000</v>
      </c>
      <c r="H72" s="26">
        <f t="shared" si="4"/>
        <v>135400</v>
      </c>
    </row>
    <row r="73" spans="1:8" ht="25.5">
      <c r="A73" s="4"/>
      <c r="B73" s="27" t="s">
        <v>94</v>
      </c>
      <c r="C73" s="27"/>
      <c r="D73" s="27"/>
      <c r="E73" s="22" t="s">
        <v>95</v>
      </c>
      <c r="F73" s="23">
        <f t="shared" si="4"/>
        <v>117000</v>
      </c>
      <c r="G73" s="23">
        <f t="shared" si="4"/>
        <v>120000</v>
      </c>
      <c r="H73" s="23">
        <f t="shared" si="4"/>
        <v>135400</v>
      </c>
    </row>
    <row r="74" spans="1:8" ht="38.25">
      <c r="A74" s="4"/>
      <c r="B74" s="27"/>
      <c r="C74" s="27" t="s">
        <v>96</v>
      </c>
      <c r="D74" s="27"/>
      <c r="E74" s="22" t="s">
        <v>97</v>
      </c>
      <c r="F74" s="23">
        <f t="shared" si="4"/>
        <v>117000</v>
      </c>
      <c r="G74" s="23">
        <f t="shared" si="4"/>
        <v>120000</v>
      </c>
      <c r="H74" s="23">
        <f t="shared" si="4"/>
        <v>135400</v>
      </c>
    </row>
    <row r="75" spans="1:8" ht="38.25">
      <c r="A75" s="4"/>
      <c r="B75" s="27"/>
      <c r="C75" s="27" t="s">
        <v>98</v>
      </c>
      <c r="D75" s="27"/>
      <c r="E75" s="22" t="s">
        <v>99</v>
      </c>
      <c r="F75" s="23">
        <f t="shared" si="4"/>
        <v>117000</v>
      </c>
      <c r="G75" s="23">
        <f t="shared" si="4"/>
        <v>120000</v>
      </c>
      <c r="H75" s="23">
        <f t="shared" si="4"/>
        <v>135400</v>
      </c>
    </row>
    <row r="76" spans="1:8" ht="25.5">
      <c r="A76" s="4"/>
      <c r="B76" s="27"/>
      <c r="C76" s="27"/>
      <c r="D76" s="27" t="s">
        <v>27</v>
      </c>
      <c r="E76" s="22" t="s">
        <v>28</v>
      </c>
      <c r="F76" s="23">
        <v>117000</v>
      </c>
      <c r="G76" s="24">
        <v>120000</v>
      </c>
      <c r="H76" s="23">
        <v>135400</v>
      </c>
    </row>
    <row r="77" spans="1:8" ht="38.25">
      <c r="A77" s="4"/>
      <c r="B77" s="12" t="s">
        <v>100</v>
      </c>
      <c r="C77" s="12"/>
      <c r="D77" s="12"/>
      <c r="E77" s="13" t="s">
        <v>101</v>
      </c>
      <c r="F77" s="14">
        <f>F78</f>
        <v>846000</v>
      </c>
      <c r="G77" s="14">
        <f>G78</f>
        <v>900000</v>
      </c>
      <c r="H77" s="14">
        <f>H78</f>
        <v>979500</v>
      </c>
    </row>
    <row r="78" spans="1:8" ht="63.75">
      <c r="A78" s="4"/>
      <c r="B78" s="16" t="s">
        <v>102</v>
      </c>
      <c r="C78" s="16"/>
      <c r="D78" s="16"/>
      <c r="E78" s="17" t="s">
        <v>103</v>
      </c>
      <c r="F78" s="18">
        <f>F86</f>
        <v>846000</v>
      </c>
      <c r="G78" s="18">
        <f>G86</f>
        <v>900000</v>
      </c>
      <c r="H78" s="18">
        <f>H86</f>
        <v>979500</v>
      </c>
    </row>
    <row r="79" spans="1:8" ht="0.75" customHeight="1" hidden="1">
      <c r="A79" s="4"/>
      <c r="B79" s="19"/>
      <c r="C79" s="19"/>
      <c r="D79" s="19"/>
      <c r="E79" s="20"/>
      <c r="F79" s="21"/>
      <c r="G79" s="21"/>
      <c r="H79" s="21"/>
    </row>
    <row r="80" spans="1:8" ht="12.75" hidden="1">
      <c r="A80" s="4"/>
      <c r="B80" s="19"/>
      <c r="C80" s="19"/>
      <c r="D80" s="19"/>
      <c r="E80" s="20"/>
      <c r="F80" s="21"/>
      <c r="G80" s="21"/>
      <c r="H80" s="21"/>
    </row>
    <row r="81" spans="1:8" ht="12.75" hidden="1">
      <c r="A81" s="4"/>
      <c r="B81" s="19"/>
      <c r="C81" s="19"/>
      <c r="D81" s="19"/>
      <c r="E81" s="20"/>
      <c r="F81" s="21"/>
      <c r="G81" s="3"/>
      <c r="H81" s="21"/>
    </row>
    <row r="82" spans="1:8" ht="12.75" hidden="1">
      <c r="A82" s="4"/>
      <c r="B82" s="19"/>
      <c r="C82" s="19"/>
      <c r="D82" s="19"/>
      <c r="E82" s="20"/>
      <c r="F82" s="3"/>
      <c r="G82" s="21"/>
      <c r="H82" s="21"/>
    </row>
    <row r="83" spans="1:8" ht="12.75" hidden="1">
      <c r="A83" s="4"/>
      <c r="B83" s="19"/>
      <c r="C83" s="19"/>
      <c r="D83" s="19"/>
      <c r="E83" s="20"/>
      <c r="F83" s="21"/>
      <c r="G83" s="21"/>
      <c r="H83" s="21"/>
    </row>
    <row r="84" spans="1:8" ht="12.75" hidden="1">
      <c r="A84" s="4"/>
      <c r="B84" s="19"/>
      <c r="C84" s="19"/>
      <c r="D84" s="19"/>
      <c r="E84" s="20"/>
      <c r="F84" s="21"/>
      <c r="G84" s="3"/>
      <c r="H84" s="21"/>
    </row>
    <row r="85" spans="1:8" ht="12.75" hidden="1">
      <c r="A85" s="4"/>
      <c r="B85" s="19"/>
      <c r="C85" s="19"/>
      <c r="D85" s="19"/>
      <c r="E85" s="20"/>
      <c r="F85" s="3"/>
      <c r="G85" s="21"/>
      <c r="H85" s="21"/>
    </row>
    <row r="86" spans="1:8" ht="25.5">
      <c r="A86" s="4"/>
      <c r="B86" s="19"/>
      <c r="C86" s="19" t="s">
        <v>104</v>
      </c>
      <c r="D86" s="19"/>
      <c r="E86" s="20" t="s">
        <v>105</v>
      </c>
      <c r="F86" s="3">
        <f aca="true" t="shared" si="5" ref="F86:H87">F87</f>
        <v>846000</v>
      </c>
      <c r="G86" s="3">
        <f t="shared" si="5"/>
        <v>900000</v>
      </c>
      <c r="H86" s="3">
        <f t="shared" si="5"/>
        <v>979500</v>
      </c>
    </row>
    <row r="87" spans="1:8" ht="51">
      <c r="A87" s="4"/>
      <c r="B87" s="19"/>
      <c r="C87" s="19" t="s">
        <v>106</v>
      </c>
      <c r="D87" s="19"/>
      <c r="E87" s="20" t="s">
        <v>107</v>
      </c>
      <c r="F87" s="3">
        <f t="shared" si="5"/>
        <v>846000</v>
      </c>
      <c r="G87" s="3">
        <f t="shared" si="5"/>
        <v>900000</v>
      </c>
      <c r="H87" s="3">
        <f t="shared" si="5"/>
        <v>979500</v>
      </c>
    </row>
    <row r="88" spans="1:8" ht="12.75">
      <c r="A88" s="4"/>
      <c r="B88" s="19"/>
      <c r="C88" s="19"/>
      <c r="D88" s="19" t="s">
        <v>55</v>
      </c>
      <c r="E88" s="20" t="s">
        <v>56</v>
      </c>
      <c r="F88" s="3">
        <v>846000</v>
      </c>
      <c r="G88" s="3">
        <v>900000</v>
      </c>
      <c r="H88" s="3">
        <v>979500</v>
      </c>
    </row>
    <row r="89" spans="1:8" ht="12.75">
      <c r="A89" s="4"/>
      <c r="B89" s="12" t="s">
        <v>108</v>
      </c>
      <c r="C89" s="12"/>
      <c r="D89" s="12"/>
      <c r="E89" s="13" t="s">
        <v>109</v>
      </c>
      <c r="F89" s="14">
        <f>F90+F94</f>
        <v>4094600</v>
      </c>
      <c r="G89" s="14">
        <f>G90+G94</f>
        <v>3130000</v>
      </c>
      <c r="H89" s="14">
        <f>H90+H94</f>
        <v>3850000</v>
      </c>
    </row>
    <row r="90" spans="1:8" ht="12.75">
      <c r="A90" s="4"/>
      <c r="B90" s="28" t="s">
        <v>110</v>
      </c>
      <c r="C90" s="28"/>
      <c r="D90" s="28"/>
      <c r="E90" s="29" t="s">
        <v>111</v>
      </c>
      <c r="F90" s="30">
        <f aca="true" t="shared" si="6" ref="F90:H92">F91</f>
        <v>215000</v>
      </c>
      <c r="G90" s="30">
        <f t="shared" si="6"/>
        <v>230000</v>
      </c>
      <c r="H90" s="18">
        <f t="shared" si="6"/>
        <v>250000</v>
      </c>
    </row>
    <row r="91" spans="1:8" ht="12.75">
      <c r="A91" s="4"/>
      <c r="B91" s="27"/>
      <c r="C91" s="27" t="s">
        <v>112</v>
      </c>
      <c r="D91" s="27"/>
      <c r="E91" s="22" t="s">
        <v>113</v>
      </c>
      <c r="F91" s="23">
        <f t="shared" si="6"/>
        <v>215000</v>
      </c>
      <c r="G91" s="23">
        <f t="shared" si="6"/>
        <v>230000</v>
      </c>
      <c r="H91" s="21">
        <f t="shared" si="6"/>
        <v>250000</v>
      </c>
    </row>
    <row r="92" spans="1:8" ht="25.5">
      <c r="A92" s="4"/>
      <c r="B92" s="19"/>
      <c r="C92" s="19" t="s">
        <v>114</v>
      </c>
      <c r="D92" s="19"/>
      <c r="E92" s="20" t="s">
        <v>115</v>
      </c>
      <c r="F92" s="21">
        <f t="shared" si="6"/>
        <v>215000</v>
      </c>
      <c r="G92" s="21">
        <f t="shared" si="6"/>
        <v>230000</v>
      </c>
      <c r="H92" s="21">
        <f t="shared" si="6"/>
        <v>250000</v>
      </c>
    </row>
    <row r="93" spans="1:8" ht="51">
      <c r="A93" s="4"/>
      <c r="B93" s="19"/>
      <c r="C93" s="19"/>
      <c r="D93" s="19" t="s">
        <v>116</v>
      </c>
      <c r="E93" s="20" t="s">
        <v>117</v>
      </c>
      <c r="F93" s="21">
        <v>215000</v>
      </c>
      <c r="G93" s="3">
        <v>230000</v>
      </c>
      <c r="H93" s="21">
        <v>250000</v>
      </c>
    </row>
    <row r="94" spans="1:8" ht="12.75">
      <c r="A94" s="4"/>
      <c r="B94" s="16" t="s">
        <v>118</v>
      </c>
      <c r="C94" s="16"/>
      <c r="D94" s="16"/>
      <c r="E94" s="17" t="s">
        <v>119</v>
      </c>
      <c r="F94" s="18">
        <f>F95+F98</f>
        <v>3879600</v>
      </c>
      <c r="G94" s="18">
        <f>G95+G98</f>
        <v>2900000</v>
      </c>
      <c r="H94" s="18">
        <f>H95+H98</f>
        <v>3600000</v>
      </c>
    </row>
    <row r="95" spans="1:8" ht="12.75">
      <c r="A95" s="4"/>
      <c r="B95" s="19"/>
      <c r="C95" s="19" t="s">
        <v>120</v>
      </c>
      <c r="D95" s="19"/>
      <c r="E95" s="20" t="s">
        <v>119</v>
      </c>
      <c r="F95" s="21">
        <f aca="true" t="shared" si="7" ref="F95:H96">F96</f>
        <v>3879600</v>
      </c>
      <c r="G95" s="21">
        <f t="shared" si="7"/>
        <v>2900000</v>
      </c>
      <c r="H95" s="21">
        <f t="shared" si="7"/>
        <v>3600000</v>
      </c>
    </row>
    <row r="96" spans="1:8" ht="51">
      <c r="A96" s="4"/>
      <c r="B96" s="19"/>
      <c r="C96" s="19" t="s">
        <v>121</v>
      </c>
      <c r="D96" s="19"/>
      <c r="E96" s="20" t="s">
        <v>122</v>
      </c>
      <c r="F96" s="21">
        <f t="shared" si="7"/>
        <v>3879600</v>
      </c>
      <c r="G96" s="21">
        <f t="shared" si="7"/>
        <v>2900000</v>
      </c>
      <c r="H96" s="21">
        <f t="shared" si="7"/>
        <v>3600000</v>
      </c>
    </row>
    <row r="97" spans="1:8" ht="12.75">
      <c r="A97" s="4"/>
      <c r="B97" s="19"/>
      <c r="C97" s="19"/>
      <c r="D97" s="19" t="s">
        <v>55</v>
      </c>
      <c r="E97" s="20" t="s">
        <v>56</v>
      </c>
      <c r="F97" s="21">
        <v>3879600</v>
      </c>
      <c r="G97" s="3">
        <v>2900000</v>
      </c>
      <c r="H97" s="21">
        <v>3600000</v>
      </c>
    </row>
    <row r="98" spans="1:8" ht="12.75">
      <c r="A98" s="4"/>
      <c r="B98" s="19"/>
      <c r="C98" s="19" t="s">
        <v>34</v>
      </c>
      <c r="D98" s="19"/>
      <c r="E98" s="20" t="s">
        <v>35</v>
      </c>
      <c r="F98" s="21">
        <f aca="true" t="shared" si="8" ref="F98:H100">F99</f>
        <v>0</v>
      </c>
      <c r="G98" s="21">
        <f t="shared" si="8"/>
        <v>0</v>
      </c>
      <c r="H98" s="21">
        <f t="shared" si="8"/>
        <v>0</v>
      </c>
    </row>
    <row r="99" spans="1:8" ht="76.5">
      <c r="A99" s="4"/>
      <c r="B99" s="19"/>
      <c r="C99" s="19" t="s">
        <v>123</v>
      </c>
      <c r="D99" s="19"/>
      <c r="E99" s="20" t="s">
        <v>124</v>
      </c>
      <c r="F99" s="21">
        <f t="shared" si="8"/>
        <v>0</v>
      </c>
      <c r="G99" s="21">
        <f t="shared" si="8"/>
        <v>0</v>
      </c>
      <c r="H99" s="21">
        <f t="shared" si="8"/>
        <v>0</v>
      </c>
    </row>
    <row r="100" spans="1:8" ht="25.5">
      <c r="A100" s="4"/>
      <c r="B100" s="3"/>
      <c r="C100" s="19" t="s">
        <v>125</v>
      </c>
      <c r="D100" s="19"/>
      <c r="E100" s="20" t="s">
        <v>126</v>
      </c>
      <c r="F100" s="21">
        <f t="shared" si="8"/>
        <v>0</v>
      </c>
      <c r="G100" s="21">
        <f t="shared" si="8"/>
        <v>0</v>
      </c>
      <c r="H100" s="21">
        <f t="shared" si="8"/>
        <v>0</v>
      </c>
    </row>
    <row r="101" spans="1:8" ht="12.75">
      <c r="A101" s="4"/>
      <c r="B101" s="19"/>
      <c r="C101" s="19"/>
      <c r="D101" s="19" t="s">
        <v>55</v>
      </c>
      <c r="E101" s="20" t="s">
        <v>56</v>
      </c>
      <c r="F101" s="21"/>
      <c r="G101" s="21"/>
      <c r="H101" s="21"/>
    </row>
    <row r="102" spans="1:8" ht="25.5">
      <c r="A102" s="4"/>
      <c r="B102" s="12" t="s">
        <v>127</v>
      </c>
      <c r="C102" s="12"/>
      <c r="D102" s="12"/>
      <c r="E102" s="13" t="s">
        <v>128</v>
      </c>
      <c r="F102" s="26">
        <f>F103</f>
        <v>257600</v>
      </c>
      <c r="G102" s="26">
        <f>G103</f>
        <v>107800</v>
      </c>
      <c r="H102" s="26">
        <f>H103</f>
        <v>601400</v>
      </c>
    </row>
    <row r="103" spans="1:8" ht="12.75">
      <c r="A103" s="4"/>
      <c r="B103" s="31" t="s">
        <v>129</v>
      </c>
      <c r="C103" s="31"/>
      <c r="D103" s="31"/>
      <c r="E103" s="20" t="s">
        <v>130</v>
      </c>
      <c r="F103" s="32">
        <f>F104+F108</f>
        <v>257600</v>
      </c>
      <c r="G103" s="32">
        <f>G104+G108</f>
        <v>107800</v>
      </c>
      <c r="H103" s="32">
        <f>H104+H108</f>
        <v>601400</v>
      </c>
    </row>
    <row r="104" spans="1:8" ht="12.75">
      <c r="A104" s="4"/>
      <c r="B104" s="31"/>
      <c r="C104" s="19" t="s">
        <v>34</v>
      </c>
      <c r="D104" s="19"/>
      <c r="E104" s="20" t="s">
        <v>35</v>
      </c>
      <c r="F104" s="32">
        <f aca="true" t="shared" si="9" ref="F104:H106">F105</f>
        <v>0</v>
      </c>
      <c r="G104" s="32">
        <f t="shared" si="9"/>
        <v>0</v>
      </c>
      <c r="H104" s="32">
        <f t="shared" si="9"/>
        <v>0</v>
      </c>
    </row>
    <row r="105" spans="1:8" ht="76.5">
      <c r="A105" s="4"/>
      <c r="B105" s="33"/>
      <c r="C105" s="19" t="s">
        <v>123</v>
      </c>
      <c r="D105" s="19"/>
      <c r="E105" s="20" t="s">
        <v>124</v>
      </c>
      <c r="F105" s="34">
        <f t="shared" si="9"/>
        <v>0</v>
      </c>
      <c r="G105" s="34">
        <f t="shared" si="9"/>
        <v>0</v>
      </c>
      <c r="H105" s="34">
        <f t="shared" si="9"/>
        <v>0</v>
      </c>
    </row>
    <row r="106" spans="1:8" ht="25.5">
      <c r="A106" s="4"/>
      <c r="B106" s="33"/>
      <c r="C106" s="19" t="s">
        <v>131</v>
      </c>
      <c r="D106" s="19"/>
      <c r="E106" s="20" t="s">
        <v>132</v>
      </c>
      <c r="F106" s="34">
        <f t="shared" si="9"/>
        <v>0</v>
      </c>
      <c r="G106" s="34">
        <f t="shared" si="9"/>
        <v>0</v>
      </c>
      <c r="H106" s="34">
        <f t="shared" si="9"/>
        <v>0</v>
      </c>
    </row>
    <row r="107" spans="1:8" ht="12.75">
      <c r="A107" s="4"/>
      <c r="B107" s="33"/>
      <c r="C107" s="19"/>
      <c r="D107" s="19" t="s">
        <v>55</v>
      </c>
      <c r="E107" s="20" t="s">
        <v>56</v>
      </c>
      <c r="F107" s="34"/>
      <c r="G107" s="35"/>
      <c r="H107" s="34"/>
    </row>
    <row r="108" spans="1:8" ht="25.5">
      <c r="A108" s="4"/>
      <c r="B108" s="33"/>
      <c r="C108" s="19" t="s">
        <v>84</v>
      </c>
      <c r="D108" s="19"/>
      <c r="E108" s="20" t="s">
        <v>85</v>
      </c>
      <c r="F108" s="34">
        <f aca="true" t="shared" si="10" ref="F108:H109">F109</f>
        <v>257600</v>
      </c>
      <c r="G108" s="34">
        <f t="shared" si="10"/>
        <v>107800</v>
      </c>
      <c r="H108" s="34">
        <f t="shared" si="10"/>
        <v>601400</v>
      </c>
    </row>
    <row r="109" spans="1:8" ht="63.75">
      <c r="A109" s="4"/>
      <c r="B109" s="33"/>
      <c r="C109" s="19" t="s">
        <v>133</v>
      </c>
      <c r="D109" s="19"/>
      <c r="E109" s="20" t="s">
        <v>134</v>
      </c>
      <c r="F109" s="34">
        <f t="shared" si="10"/>
        <v>257600</v>
      </c>
      <c r="G109" s="34">
        <f t="shared" si="10"/>
        <v>107800</v>
      </c>
      <c r="H109" s="34">
        <f t="shared" si="10"/>
        <v>601400</v>
      </c>
    </row>
    <row r="110" spans="1:8" ht="12.75">
      <c r="A110" s="4"/>
      <c r="B110" s="33"/>
      <c r="C110" s="19"/>
      <c r="D110" s="19" t="s">
        <v>55</v>
      </c>
      <c r="E110" s="20" t="s">
        <v>56</v>
      </c>
      <c r="F110" s="34">
        <v>257600</v>
      </c>
      <c r="G110" s="35">
        <v>107800</v>
      </c>
      <c r="H110" s="34">
        <v>601400</v>
      </c>
    </row>
    <row r="111" spans="1:8" ht="12.75">
      <c r="A111" s="4"/>
      <c r="B111" s="12" t="s">
        <v>135</v>
      </c>
      <c r="C111" s="12"/>
      <c r="D111" s="12"/>
      <c r="E111" s="13" t="s">
        <v>136</v>
      </c>
      <c r="F111" s="36">
        <f>F112+F115</f>
        <v>380000</v>
      </c>
      <c r="G111" s="36">
        <f>G112+G115</f>
        <v>450000</v>
      </c>
      <c r="H111" s="36">
        <f>H112+H115</f>
        <v>765000</v>
      </c>
    </row>
    <row r="112" spans="1:8" ht="25.5">
      <c r="A112" s="4"/>
      <c r="B112" s="16" t="s">
        <v>137</v>
      </c>
      <c r="C112" s="16"/>
      <c r="D112" s="16"/>
      <c r="E112" s="17" t="s">
        <v>138</v>
      </c>
      <c r="F112" s="37">
        <f aca="true" t="shared" si="11" ref="F112:H113">F113</f>
        <v>220000</v>
      </c>
      <c r="G112" s="37">
        <f t="shared" si="11"/>
        <v>260600</v>
      </c>
      <c r="H112" s="37">
        <f t="shared" si="11"/>
        <v>443000</v>
      </c>
    </row>
    <row r="113" spans="1:8" ht="12.75">
      <c r="A113" s="4"/>
      <c r="B113" s="19"/>
      <c r="C113" s="19" t="s">
        <v>139</v>
      </c>
      <c r="D113" s="19"/>
      <c r="E113" s="20" t="s">
        <v>140</v>
      </c>
      <c r="F113" s="38">
        <f t="shared" si="11"/>
        <v>220000</v>
      </c>
      <c r="G113" s="38">
        <f t="shared" si="11"/>
        <v>260600</v>
      </c>
      <c r="H113" s="38">
        <f t="shared" si="11"/>
        <v>443000</v>
      </c>
    </row>
    <row r="114" spans="1:8" ht="12.75">
      <c r="A114" s="4"/>
      <c r="B114" s="19"/>
      <c r="C114" s="19"/>
      <c r="D114" s="19" t="s">
        <v>55</v>
      </c>
      <c r="E114" s="20" t="s">
        <v>56</v>
      </c>
      <c r="F114" s="39">
        <v>220000</v>
      </c>
      <c r="G114" s="24">
        <v>260600</v>
      </c>
      <c r="H114" s="24">
        <v>443000</v>
      </c>
    </row>
    <row r="115" spans="1:8" ht="38.25">
      <c r="A115" s="4"/>
      <c r="B115" s="16" t="s">
        <v>141</v>
      </c>
      <c r="C115" s="40"/>
      <c r="D115" s="16"/>
      <c r="E115" s="17" t="s">
        <v>142</v>
      </c>
      <c r="F115" s="41">
        <f>F118+F120</f>
        <v>160000</v>
      </c>
      <c r="G115" s="41">
        <f>G118+G120</f>
        <v>189400</v>
      </c>
      <c r="H115" s="41">
        <f>H118+H120</f>
        <v>322000</v>
      </c>
    </row>
    <row r="116" spans="1:8" ht="25.5">
      <c r="A116" s="4"/>
      <c r="B116" s="19"/>
      <c r="C116" s="19" t="s">
        <v>143</v>
      </c>
      <c r="D116" s="19"/>
      <c r="E116" s="20" t="s">
        <v>144</v>
      </c>
      <c r="F116" s="42">
        <f aca="true" t="shared" si="12" ref="F116:H117">F117</f>
        <v>60000</v>
      </c>
      <c r="G116" s="42">
        <f t="shared" si="12"/>
        <v>71000</v>
      </c>
      <c r="H116" s="42">
        <f t="shared" si="12"/>
        <v>120700</v>
      </c>
    </row>
    <row r="117" spans="1:8" ht="51">
      <c r="A117" s="4"/>
      <c r="B117" s="19"/>
      <c r="C117" s="19" t="s">
        <v>145</v>
      </c>
      <c r="D117" s="19"/>
      <c r="E117" s="20" t="s">
        <v>146</v>
      </c>
      <c r="F117" s="42">
        <f t="shared" si="12"/>
        <v>60000</v>
      </c>
      <c r="G117" s="42">
        <f t="shared" si="12"/>
        <v>71000</v>
      </c>
      <c r="H117" s="42">
        <f t="shared" si="12"/>
        <v>120700</v>
      </c>
    </row>
    <row r="118" spans="1:8" ht="12.75">
      <c r="A118" s="4"/>
      <c r="B118" s="19"/>
      <c r="C118" s="19"/>
      <c r="D118" s="19" t="s">
        <v>55</v>
      </c>
      <c r="E118" s="20" t="s">
        <v>56</v>
      </c>
      <c r="F118" s="42">
        <v>60000</v>
      </c>
      <c r="G118" s="24">
        <v>71000</v>
      </c>
      <c r="H118" s="23">
        <v>120700</v>
      </c>
    </row>
    <row r="119" spans="1:8" ht="12.75">
      <c r="A119" s="4"/>
      <c r="B119" s="19"/>
      <c r="C119" s="19" t="s">
        <v>147</v>
      </c>
      <c r="D119" s="19"/>
      <c r="E119" s="20" t="s">
        <v>148</v>
      </c>
      <c r="F119" s="42">
        <f>F120</f>
        <v>100000</v>
      </c>
      <c r="G119" s="42">
        <f>G120</f>
        <v>118400</v>
      </c>
      <c r="H119" s="42">
        <f>H120</f>
        <v>201300</v>
      </c>
    </row>
    <row r="120" spans="1:8" ht="12.75">
      <c r="A120" s="4"/>
      <c r="B120" s="19"/>
      <c r="C120" s="19"/>
      <c r="D120" s="19" t="s">
        <v>55</v>
      </c>
      <c r="E120" s="20" t="s">
        <v>56</v>
      </c>
      <c r="F120" s="42">
        <v>100000</v>
      </c>
      <c r="G120" s="24">
        <v>118400</v>
      </c>
      <c r="H120" s="23">
        <v>201300</v>
      </c>
    </row>
    <row r="121" spans="1:8" ht="25.5">
      <c r="A121" s="4"/>
      <c r="B121" s="12" t="s">
        <v>149</v>
      </c>
      <c r="C121" s="12"/>
      <c r="D121" s="12"/>
      <c r="E121" s="13" t="s">
        <v>150</v>
      </c>
      <c r="F121" s="43">
        <f aca="true" t="shared" si="13" ref="F121:H124">F122</f>
        <v>248100</v>
      </c>
      <c r="G121" s="43">
        <f t="shared" si="13"/>
        <v>250000</v>
      </c>
      <c r="H121" s="43">
        <f t="shared" si="13"/>
        <v>290000</v>
      </c>
    </row>
    <row r="122" spans="1:8" ht="12.75">
      <c r="A122" s="4"/>
      <c r="B122" s="28" t="s">
        <v>151</v>
      </c>
      <c r="C122" s="28"/>
      <c r="D122" s="28"/>
      <c r="E122" s="29" t="s">
        <v>152</v>
      </c>
      <c r="F122" s="30">
        <f t="shared" si="13"/>
        <v>248100</v>
      </c>
      <c r="G122" s="30">
        <f t="shared" si="13"/>
        <v>250000</v>
      </c>
      <c r="H122" s="30">
        <f t="shared" si="13"/>
        <v>290000</v>
      </c>
    </row>
    <row r="123" spans="1:8" ht="25.5">
      <c r="A123" s="4"/>
      <c r="B123" s="19"/>
      <c r="C123" s="19" t="s">
        <v>84</v>
      </c>
      <c r="D123" s="19"/>
      <c r="E123" s="20" t="s">
        <v>85</v>
      </c>
      <c r="F123" s="21">
        <f t="shared" si="13"/>
        <v>248100</v>
      </c>
      <c r="G123" s="21">
        <f t="shared" si="13"/>
        <v>250000</v>
      </c>
      <c r="H123" s="21">
        <f t="shared" si="13"/>
        <v>290000</v>
      </c>
    </row>
    <row r="124" spans="1:8" ht="102">
      <c r="A124" s="4"/>
      <c r="B124" s="19"/>
      <c r="C124" s="19" t="s">
        <v>153</v>
      </c>
      <c r="D124" s="19"/>
      <c r="E124" s="20" t="s">
        <v>154</v>
      </c>
      <c r="F124" s="21">
        <f t="shared" si="13"/>
        <v>248100</v>
      </c>
      <c r="G124" s="21">
        <f t="shared" si="13"/>
        <v>250000</v>
      </c>
      <c r="H124" s="21">
        <f t="shared" si="13"/>
        <v>290000</v>
      </c>
    </row>
    <row r="125" spans="1:8" ht="25.5">
      <c r="A125" s="4"/>
      <c r="B125" s="19"/>
      <c r="C125" s="19"/>
      <c r="D125" s="19" t="s">
        <v>27</v>
      </c>
      <c r="E125" s="20" t="s">
        <v>28</v>
      </c>
      <c r="F125" s="21">
        <v>248100</v>
      </c>
      <c r="G125" s="3">
        <v>250000</v>
      </c>
      <c r="H125" s="21">
        <v>290000</v>
      </c>
    </row>
    <row r="126" spans="1:8" ht="12.75">
      <c r="A126" s="4"/>
      <c r="B126" s="12">
        <v>1000</v>
      </c>
      <c r="C126" s="12"/>
      <c r="D126" s="12"/>
      <c r="E126" s="13" t="s">
        <v>155</v>
      </c>
      <c r="F126" s="14">
        <f>F127+F131</f>
        <v>1214100</v>
      </c>
      <c r="G126" s="14">
        <f>G127+G131</f>
        <v>1311400</v>
      </c>
      <c r="H126" s="14">
        <f>H127+H131</f>
        <v>1716800</v>
      </c>
    </row>
    <row r="127" spans="1:8" ht="12.75">
      <c r="A127" s="4"/>
      <c r="B127" s="16">
        <v>1001</v>
      </c>
      <c r="C127" s="16"/>
      <c r="D127" s="16"/>
      <c r="E127" s="17" t="s">
        <v>156</v>
      </c>
      <c r="F127" s="18">
        <f aca="true" t="shared" si="14" ref="F127:H129">F128</f>
        <v>847800</v>
      </c>
      <c r="G127" s="18">
        <f t="shared" si="14"/>
        <v>920000</v>
      </c>
      <c r="H127" s="18">
        <f t="shared" si="14"/>
        <v>1300000</v>
      </c>
    </row>
    <row r="128" spans="1:8" ht="12.75">
      <c r="A128" s="4"/>
      <c r="B128" s="19"/>
      <c r="C128" s="19" t="s">
        <v>157</v>
      </c>
      <c r="D128" s="19"/>
      <c r="E128" s="20" t="s">
        <v>158</v>
      </c>
      <c r="F128" s="21">
        <f t="shared" si="14"/>
        <v>847800</v>
      </c>
      <c r="G128" s="21">
        <f t="shared" si="14"/>
        <v>920000</v>
      </c>
      <c r="H128" s="21">
        <f t="shared" si="14"/>
        <v>1300000</v>
      </c>
    </row>
    <row r="129" spans="1:8" ht="51">
      <c r="A129" s="4"/>
      <c r="B129" s="19"/>
      <c r="C129" s="19" t="s">
        <v>159</v>
      </c>
      <c r="D129" s="19"/>
      <c r="E129" s="20" t="s">
        <v>160</v>
      </c>
      <c r="F129" s="21">
        <f t="shared" si="14"/>
        <v>847800</v>
      </c>
      <c r="G129" s="21">
        <f t="shared" si="14"/>
        <v>920000</v>
      </c>
      <c r="H129" s="21">
        <f t="shared" si="14"/>
        <v>1300000</v>
      </c>
    </row>
    <row r="130" spans="1:8" ht="12.75">
      <c r="A130" s="4"/>
      <c r="B130" s="19"/>
      <c r="C130" s="19"/>
      <c r="D130" s="19" t="s">
        <v>161</v>
      </c>
      <c r="E130" s="20" t="s">
        <v>162</v>
      </c>
      <c r="F130" s="23">
        <v>847800</v>
      </c>
      <c r="G130" s="23">
        <v>920000</v>
      </c>
      <c r="H130" s="23">
        <v>1300000</v>
      </c>
    </row>
    <row r="131" spans="1:8" ht="25.5">
      <c r="A131" s="4"/>
      <c r="B131" s="16">
        <v>1003</v>
      </c>
      <c r="C131" s="16"/>
      <c r="D131" s="16"/>
      <c r="E131" s="17" t="s">
        <v>163</v>
      </c>
      <c r="F131" s="23">
        <f>F132+F138</f>
        <v>366300</v>
      </c>
      <c r="G131" s="23">
        <f>G132+G138</f>
        <v>391400</v>
      </c>
      <c r="H131" s="23">
        <f>H132+H138</f>
        <v>416800</v>
      </c>
    </row>
    <row r="132" spans="1:8" ht="12.75">
      <c r="A132" s="4"/>
      <c r="B132" s="19"/>
      <c r="C132" s="19" t="s">
        <v>164</v>
      </c>
      <c r="D132" s="19"/>
      <c r="E132" s="20" t="s">
        <v>165</v>
      </c>
      <c r="F132" s="44">
        <f>F133</f>
        <v>76600</v>
      </c>
      <c r="G132" s="44">
        <f>G133</f>
        <v>82600</v>
      </c>
      <c r="H132" s="44">
        <f>H133</f>
        <v>88700</v>
      </c>
    </row>
    <row r="133" spans="1:8" ht="114.75">
      <c r="A133" s="4"/>
      <c r="B133" s="19"/>
      <c r="C133" s="19" t="s">
        <v>166</v>
      </c>
      <c r="D133" s="19"/>
      <c r="E133" s="20" t="s">
        <v>167</v>
      </c>
      <c r="F133" s="21">
        <f>F134+F136</f>
        <v>76600</v>
      </c>
      <c r="G133" s="23">
        <f>G134+G136</f>
        <v>82600</v>
      </c>
      <c r="H133" s="21">
        <f>H134+H136</f>
        <v>88700</v>
      </c>
    </row>
    <row r="134" spans="1:8" ht="102">
      <c r="A134" s="4"/>
      <c r="B134" s="19"/>
      <c r="C134" s="19" t="s">
        <v>168</v>
      </c>
      <c r="D134" s="19"/>
      <c r="E134" s="20" t="s">
        <v>169</v>
      </c>
      <c r="F134" s="21"/>
      <c r="G134" s="3"/>
      <c r="H134" s="21"/>
    </row>
    <row r="135" spans="1:8" ht="12.75">
      <c r="A135" s="4"/>
      <c r="B135" s="19"/>
      <c r="C135" s="19"/>
      <c r="D135" s="19" t="s">
        <v>161</v>
      </c>
      <c r="E135" s="20" t="s">
        <v>162</v>
      </c>
      <c r="F135" s="21"/>
      <c r="G135" s="3"/>
      <c r="H135" s="21"/>
    </row>
    <row r="136" spans="1:8" ht="114.75">
      <c r="A136" s="4"/>
      <c r="B136" s="19"/>
      <c r="C136" s="19" t="s">
        <v>170</v>
      </c>
      <c r="D136" s="19"/>
      <c r="E136" s="20" t="s">
        <v>171</v>
      </c>
      <c r="F136" s="21">
        <v>76600</v>
      </c>
      <c r="G136" s="21">
        <f>G137</f>
        <v>82600</v>
      </c>
      <c r="H136" s="21">
        <f>H137</f>
        <v>88700</v>
      </c>
    </row>
    <row r="137" spans="1:8" ht="12.75">
      <c r="A137" s="4"/>
      <c r="B137" s="19"/>
      <c r="C137" s="19"/>
      <c r="D137" s="19" t="s">
        <v>161</v>
      </c>
      <c r="E137" s="20" t="s">
        <v>162</v>
      </c>
      <c r="F137" s="23">
        <v>76600</v>
      </c>
      <c r="G137" s="23">
        <v>82600</v>
      </c>
      <c r="H137" s="23">
        <v>88700</v>
      </c>
    </row>
    <row r="138" spans="1:8" ht="25.5">
      <c r="A138" s="4"/>
      <c r="B138" s="19"/>
      <c r="C138" s="19" t="s">
        <v>84</v>
      </c>
      <c r="D138" s="19"/>
      <c r="E138" s="20" t="s">
        <v>172</v>
      </c>
      <c r="F138" s="23">
        <f aca="true" t="shared" si="15" ref="F138:H139">F139</f>
        <v>289700</v>
      </c>
      <c r="G138" s="23">
        <f t="shared" si="15"/>
        <v>308800</v>
      </c>
      <c r="H138" s="23">
        <f t="shared" si="15"/>
        <v>328100</v>
      </c>
    </row>
    <row r="139" spans="1:8" ht="51">
      <c r="A139" s="4"/>
      <c r="B139" s="19"/>
      <c r="C139" s="19" t="s">
        <v>173</v>
      </c>
      <c r="D139" s="19"/>
      <c r="E139" s="20" t="s">
        <v>174</v>
      </c>
      <c r="F139" s="23">
        <f t="shared" si="15"/>
        <v>289700</v>
      </c>
      <c r="G139" s="23">
        <f t="shared" si="15"/>
        <v>308800</v>
      </c>
      <c r="H139" s="23">
        <f t="shared" si="15"/>
        <v>328100</v>
      </c>
    </row>
    <row r="140" spans="1:8" ht="12.75">
      <c r="A140" s="4"/>
      <c r="B140" s="19"/>
      <c r="C140" s="19"/>
      <c r="D140" s="19" t="s">
        <v>161</v>
      </c>
      <c r="E140" s="20" t="s">
        <v>162</v>
      </c>
      <c r="F140" s="23">
        <v>289700</v>
      </c>
      <c r="G140" s="23">
        <v>308800</v>
      </c>
      <c r="H140" s="23">
        <v>328100</v>
      </c>
    </row>
    <row r="141" spans="1:8" s="10" customFormat="1" ht="25.5">
      <c r="A141" s="6">
        <v>700</v>
      </c>
      <c r="B141" s="45"/>
      <c r="C141" s="45"/>
      <c r="D141" s="45"/>
      <c r="E141" s="46" t="s">
        <v>175</v>
      </c>
      <c r="F141" s="47">
        <f aca="true" t="shared" si="16" ref="F141:H142">F142</f>
        <v>1717400</v>
      </c>
      <c r="G141" s="47">
        <f t="shared" si="16"/>
        <v>1858800</v>
      </c>
      <c r="H141" s="47">
        <f t="shared" si="16"/>
        <v>2003200</v>
      </c>
    </row>
    <row r="142" spans="1:8" ht="63.75">
      <c r="A142" s="4"/>
      <c r="B142" s="16" t="s">
        <v>176</v>
      </c>
      <c r="C142" s="16"/>
      <c r="D142" s="16"/>
      <c r="E142" s="17" t="s">
        <v>177</v>
      </c>
      <c r="F142" s="18">
        <f t="shared" si="16"/>
        <v>1717400</v>
      </c>
      <c r="G142" s="18">
        <f t="shared" si="16"/>
        <v>1858800</v>
      </c>
      <c r="H142" s="18">
        <f t="shared" si="16"/>
        <v>2003200</v>
      </c>
    </row>
    <row r="143" spans="1:8" ht="38.25">
      <c r="A143" s="4"/>
      <c r="B143" s="19"/>
      <c r="C143" s="19" t="s">
        <v>23</v>
      </c>
      <c r="D143" s="19"/>
      <c r="E143" s="20" t="s">
        <v>24</v>
      </c>
      <c r="F143" s="21">
        <f>F144+F146</f>
        <v>1717400</v>
      </c>
      <c r="G143" s="21">
        <f>G144+G146</f>
        <v>1858800</v>
      </c>
      <c r="H143" s="21">
        <f>H144+H146</f>
        <v>2003200</v>
      </c>
    </row>
    <row r="144" spans="1:8" ht="12.75">
      <c r="A144" s="4"/>
      <c r="B144" s="19"/>
      <c r="C144" s="19" t="s">
        <v>31</v>
      </c>
      <c r="D144" s="19"/>
      <c r="E144" s="22" t="s">
        <v>32</v>
      </c>
      <c r="F144" s="21">
        <f>F145</f>
        <v>870000</v>
      </c>
      <c r="G144" s="21">
        <f>G145</f>
        <v>940000</v>
      </c>
      <c r="H144" s="21">
        <f>H145</f>
        <v>1009500</v>
      </c>
    </row>
    <row r="145" spans="1:8" ht="25.5">
      <c r="A145" s="4"/>
      <c r="B145" s="19"/>
      <c r="C145" s="19"/>
      <c r="D145" s="19" t="s">
        <v>27</v>
      </c>
      <c r="E145" s="20" t="s">
        <v>28</v>
      </c>
      <c r="F145" s="21">
        <v>870000</v>
      </c>
      <c r="G145" s="3">
        <v>940000</v>
      </c>
      <c r="H145" s="21">
        <v>1009500</v>
      </c>
    </row>
    <row r="146" spans="1:8" ht="38.25">
      <c r="A146" s="4"/>
      <c r="B146" s="19"/>
      <c r="C146" s="19" t="s">
        <v>178</v>
      </c>
      <c r="D146" s="19"/>
      <c r="E146" s="22" t="s">
        <v>179</v>
      </c>
      <c r="F146" s="21">
        <f>F147</f>
        <v>847400</v>
      </c>
      <c r="G146" s="21">
        <f>G147</f>
        <v>918800</v>
      </c>
      <c r="H146" s="21">
        <f>H147</f>
        <v>993700</v>
      </c>
    </row>
    <row r="147" spans="1:8" ht="25.5">
      <c r="A147" s="4"/>
      <c r="B147" s="19"/>
      <c r="C147" s="19"/>
      <c r="D147" s="19" t="s">
        <v>27</v>
      </c>
      <c r="E147" s="20" t="s">
        <v>28</v>
      </c>
      <c r="F147" s="23">
        <v>847400</v>
      </c>
      <c r="G147" s="24">
        <v>918800</v>
      </c>
      <c r="H147" s="23">
        <v>993700</v>
      </c>
    </row>
    <row r="148" spans="1:8" s="10" customFormat="1" ht="38.25">
      <c r="A148" s="6">
        <v>700</v>
      </c>
      <c r="B148" s="45"/>
      <c r="C148" s="45"/>
      <c r="D148" s="45"/>
      <c r="E148" s="46" t="s">
        <v>180</v>
      </c>
      <c r="F148" s="47">
        <f>F149+F161+F167+F172+F180</f>
        <v>38562976</v>
      </c>
      <c r="G148" s="47">
        <f>G149+G161+G167+G172+G180</f>
        <v>41443984</v>
      </c>
      <c r="H148" s="47">
        <f>H149+H161+H167+H172+H180</f>
        <v>44567610</v>
      </c>
    </row>
    <row r="149" spans="1:8" s="49" customFormat="1" ht="12.75">
      <c r="A149" s="48"/>
      <c r="B149" s="12" t="s">
        <v>19</v>
      </c>
      <c r="C149" s="12"/>
      <c r="D149" s="12"/>
      <c r="E149" s="13" t="s">
        <v>20</v>
      </c>
      <c r="F149" s="26">
        <f>F150+F154</f>
        <v>3238517</v>
      </c>
      <c r="G149" s="26">
        <f>G150+G154</f>
        <v>3495812</v>
      </c>
      <c r="H149" s="26">
        <f>H150+H154</f>
        <v>3738384</v>
      </c>
    </row>
    <row r="150" spans="1:8" ht="51">
      <c r="A150" s="4"/>
      <c r="B150" s="16" t="s">
        <v>181</v>
      </c>
      <c r="C150" s="16"/>
      <c r="D150" s="16"/>
      <c r="E150" s="17" t="s">
        <v>182</v>
      </c>
      <c r="F150" s="18">
        <f aca="true" t="shared" si="17" ref="F150:H152">F151</f>
        <v>3200000</v>
      </c>
      <c r="G150" s="18">
        <f t="shared" si="17"/>
        <v>3464400</v>
      </c>
      <c r="H150" s="18">
        <f t="shared" si="17"/>
        <v>3714400</v>
      </c>
    </row>
    <row r="151" spans="1:8" ht="38.25">
      <c r="A151" s="4"/>
      <c r="B151" s="19"/>
      <c r="C151" s="19" t="s">
        <v>23</v>
      </c>
      <c r="D151" s="19"/>
      <c r="E151" s="20" t="s">
        <v>24</v>
      </c>
      <c r="F151" s="21">
        <f t="shared" si="17"/>
        <v>3200000</v>
      </c>
      <c r="G151" s="21">
        <f t="shared" si="17"/>
        <v>3464400</v>
      </c>
      <c r="H151" s="21">
        <f t="shared" si="17"/>
        <v>3714400</v>
      </c>
    </row>
    <row r="152" spans="1:8" ht="12.75">
      <c r="A152" s="4"/>
      <c r="B152" s="19"/>
      <c r="C152" s="19" t="s">
        <v>31</v>
      </c>
      <c r="D152" s="19"/>
      <c r="E152" s="22" t="s">
        <v>32</v>
      </c>
      <c r="F152" s="21">
        <f t="shared" si="17"/>
        <v>3200000</v>
      </c>
      <c r="G152" s="21">
        <f t="shared" si="17"/>
        <v>3464400</v>
      </c>
      <c r="H152" s="21">
        <f t="shared" si="17"/>
        <v>3714400</v>
      </c>
    </row>
    <row r="153" spans="1:8" ht="25.5">
      <c r="A153" s="4"/>
      <c r="B153" s="19"/>
      <c r="C153" s="19"/>
      <c r="D153" s="19" t="s">
        <v>27</v>
      </c>
      <c r="E153" s="20" t="s">
        <v>28</v>
      </c>
      <c r="F153" s="21">
        <v>3200000</v>
      </c>
      <c r="G153" s="3">
        <v>3464400</v>
      </c>
      <c r="H153" s="21">
        <v>3714400</v>
      </c>
    </row>
    <row r="154" spans="1:8" ht="24.75" customHeight="1">
      <c r="A154" s="4"/>
      <c r="B154" s="16" t="s">
        <v>57</v>
      </c>
      <c r="C154" s="16"/>
      <c r="D154" s="16"/>
      <c r="E154" s="17" t="s">
        <v>58</v>
      </c>
      <c r="F154" s="21">
        <f>F157</f>
        <v>38517</v>
      </c>
      <c r="G154" s="21">
        <f>G157</f>
        <v>31412</v>
      </c>
      <c r="H154" s="21">
        <f>H157</f>
        <v>23984</v>
      </c>
    </row>
    <row r="155" spans="1:8" ht="12.75" hidden="1">
      <c r="A155" s="4"/>
      <c r="B155" s="19"/>
      <c r="C155" s="19"/>
      <c r="D155" s="19"/>
      <c r="E155" s="20"/>
      <c r="F155" s="23"/>
      <c r="G155" s="23"/>
      <c r="H155" s="23"/>
    </row>
    <row r="156" spans="1:8" ht="12.75" hidden="1">
      <c r="A156" s="4"/>
      <c r="B156" s="19"/>
      <c r="C156" s="19"/>
      <c r="D156" s="19"/>
      <c r="E156" s="20"/>
      <c r="F156" s="23"/>
      <c r="G156" s="24"/>
      <c r="H156" s="23"/>
    </row>
    <row r="157" spans="1:8" ht="51">
      <c r="A157" s="4"/>
      <c r="B157" s="19"/>
      <c r="C157" s="19" t="s">
        <v>72</v>
      </c>
      <c r="D157" s="19"/>
      <c r="E157" s="20" t="s">
        <v>73</v>
      </c>
      <c r="F157" s="21">
        <f aca="true" t="shared" si="18" ref="F157:H158">F158</f>
        <v>38517</v>
      </c>
      <c r="G157" s="21">
        <f t="shared" si="18"/>
        <v>31412</v>
      </c>
      <c r="H157" s="21">
        <f t="shared" si="18"/>
        <v>23984</v>
      </c>
    </row>
    <row r="158" spans="1:8" ht="25.5">
      <c r="A158" s="4"/>
      <c r="B158" s="19"/>
      <c r="C158" s="19" t="s">
        <v>74</v>
      </c>
      <c r="D158" s="19"/>
      <c r="E158" s="20" t="s">
        <v>75</v>
      </c>
      <c r="F158" s="21">
        <f t="shared" si="18"/>
        <v>38517</v>
      </c>
      <c r="G158" s="21">
        <f t="shared" si="18"/>
        <v>31412</v>
      </c>
      <c r="H158" s="21">
        <f t="shared" si="18"/>
        <v>23984</v>
      </c>
    </row>
    <row r="159" spans="1:8" ht="51">
      <c r="A159" s="4"/>
      <c r="B159" s="19"/>
      <c r="C159" s="19" t="s">
        <v>183</v>
      </c>
      <c r="D159" s="19"/>
      <c r="E159" s="20" t="s">
        <v>184</v>
      </c>
      <c r="F159" s="21">
        <v>38517</v>
      </c>
      <c r="G159" s="21">
        <f>G160</f>
        <v>31412</v>
      </c>
      <c r="H159" s="21">
        <f>H160</f>
        <v>23984</v>
      </c>
    </row>
    <row r="160" spans="1:8" ht="12.75">
      <c r="A160" s="4"/>
      <c r="B160" s="19"/>
      <c r="C160" s="19"/>
      <c r="D160" s="19" t="s">
        <v>185</v>
      </c>
      <c r="E160" s="20" t="s">
        <v>186</v>
      </c>
      <c r="F160" s="50">
        <v>38517</v>
      </c>
      <c r="G160" s="51">
        <v>31412</v>
      </c>
      <c r="H160" s="50">
        <v>23984</v>
      </c>
    </row>
    <row r="161" spans="1:8" ht="38.25">
      <c r="A161" s="4"/>
      <c r="B161" s="12" t="s">
        <v>100</v>
      </c>
      <c r="C161" s="12"/>
      <c r="D161" s="12"/>
      <c r="E161" s="13" t="s">
        <v>101</v>
      </c>
      <c r="F161" s="52">
        <f aca="true" t="shared" si="19" ref="F161:H165">F162</f>
        <v>3500</v>
      </c>
      <c r="G161" s="52">
        <f t="shared" si="19"/>
        <v>3700</v>
      </c>
      <c r="H161" s="52">
        <f t="shared" si="19"/>
        <v>4000</v>
      </c>
    </row>
    <row r="162" spans="1:8" ht="51">
      <c r="A162" s="4"/>
      <c r="B162" s="28" t="s">
        <v>187</v>
      </c>
      <c r="C162" s="28"/>
      <c r="D162" s="28"/>
      <c r="E162" s="29" t="s">
        <v>188</v>
      </c>
      <c r="F162" s="30">
        <f t="shared" si="19"/>
        <v>3500</v>
      </c>
      <c r="G162" s="30">
        <f t="shared" si="19"/>
        <v>3700</v>
      </c>
      <c r="H162" s="30">
        <f t="shared" si="19"/>
        <v>4000</v>
      </c>
    </row>
    <row r="163" spans="1:8" ht="12.75">
      <c r="A163" s="4"/>
      <c r="B163" s="19"/>
      <c r="C163" s="19" t="s">
        <v>34</v>
      </c>
      <c r="D163" s="19"/>
      <c r="E163" s="20" t="s">
        <v>35</v>
      </c>
      <c r="F163" s="21">
        <f t="shared" si="19"/>
        <v>3500</v>
      </c>
      <c r="G163" s="21">
        <f t="shared" si="19"/>
        <v>3700</v>
      </c>
      <c r="H163" s="21">
        <f t="shared" si="19"/>
        <v>4000</v>
      </c>
    </row>
    <row r="164" spans="1:8" ht="89.25">
      <c r="A164" s="4"/>
      <c r="B164" s="19"/>
      <c r="C164" s="19" t="s">
        <v>36</v>
      </c>
      <c r="D164" s="19"/>
      <c r="E164" s="20" t="s">
        <v>37</v>
      </c>
      <c r="F164" s="21">
        <f t="shared" si="19"/>
        <v>3500</v>
      </c>
      <c r="G164" s="21">
        <f t="shared" si="19"/>
        <v>3700</v>
      </c>
      <c r="H164" s="21">
        <f t="shared" si="19"/>
        <v>4000</v>
      </c>
    </row>
    <row r="165" spans="1:8" ht="63.75">
      <c r="A165" s="4"/>
      <c r="B165" s="19"/>
      <c r="C165" s="19" t="s">
        <v>189</v>
      </c>
      <c r="D165" s="19"/>
      <c r="E165" s="20" t="s">
        <v>190</v>
      </c>
      <c r="F165" s="21">
        <f t="shared" si="19"/>
        <v>3500</v>
      </c>
      <c r="G165" s="21">
        <f t="shared" si="19"/>
        <v>3700</v>
      </c>
      <c r="H165" s="21">
        <f t="shared" si="19"/>
        <v>4000</v>
      </c>
    </row>
    <row r="166" spans="1:8" ht="12.75">
      <c r="A166" s="4"/>
      <c r="B166" s="19"/>
      <c r="C166" s="19"/>
      <c r="D166" s="19" t="s">
        <v>55</v>
      </c>
      <c r="E166" s="20" t="s">
        <v>56</v>
      </c>
      <c r="F166" s="23">
        <v>3500</v>
      </c>
      <c r="G166" s="24">
        <v>3700</v>
      </c>
      <c r="H166" s="23">
        <v>4000</v>
      </c>
    </row>
    <row r="167" spans="1:8" ht="12.75">
      <c r="A167" s="4"/>
      <c r="B167" s="12" t="s">
        <v>108</v>
      </c>
      <c r="C167" s="12"/>
      <c r="D167" s="12"/>
      <c r="E167" s="13" t="s">
        <v>109</v>
      </c>
      <c r="F167" s="52">
        <f aca="true" t="shared" si="20" ref="F167:H170">F168</f>
        <v>21000</v>
      </c>
      <c r="G167" s="52">
        <f t="shared" si="20"/>
        <v>0</v>
      </c>
      <c r="H167" s="52">
        <f t="shared" si="20"/>
        <v>0</v>
      </c>
    </row>
    <row r="168" spans="1:8" ht="25.5">
      <c r="A168" s="4"/>
      <c r="B168" s="16" t="s">
        <v>191</v>
      </c>
      <c r="C168" s="16"/>
      <c r="D168" s="16"/>
      <c r="E168" s="17" t="s">
        <v>192</v>
      </c>
      <c r="F168" s="21">
        <f t="shared" si="20"/>
        <v>21000</v>
      </c>
      <c r="G168" s="21">
        <f t="shared" si="20"/>
        <v>0</v>
      </c>
      <c r="H168" s="21">
        <f t="shared" si="20"/>
        <v>0</v>
      </c>
    </row>
    <row r="169" spans="1:8" ht="12.75">
      <c r="A169" s="4"/>
      <c r="B169" s="5"/>
      <c r="C169" s="19" t="s">
        <v>193</v>
      </c>
      <c r="D169" s="19"/>
      <c r="E169" s="20" t="s">
        <v>194</v>
      </c>
      <c r="F169" s="21">
        <f t="shared" si="20"/>
        <v>21000</v>
      </c>
      <c r="G169" s="21">
        <f t="shared" si="20"/>
        <v>0</v>
      </c>
      <c r="H169" s="21">
        <f t="shared" si="20"/>
        <v>0</v>
      </c>
    </row>
    <row r="170" spans="1:8" ht="51">
      <c r="A170" s="4"/>
      <c r="B170" s="5"/>
      <c r="C170" s="19" t="s">
        <v>195</v>
      </c>
      <c r="D170" s="19"/>
      <c r="E170" s="20" t="s">
        <v>196</v>
      </c>
      <c r="F170" s="21">
        <f t="shared" si="20"/>
        <v>21000</v>
      </c>
      <c r="G170" s="21">
        <f t="shared" si="20"/>
        <v>0</v>
      </c>
      <c r="H170" s="21">
        <f t="shared" si="20"/>
        <v>0</v>
      </c>
    </row>
    <row r="171" spans="1:8" ht="51">
      <c r="A171" s="4"/>
      <c r="B171" s="5"/>
      <c r="C171" s="19"/>
      <c r="D171" s="19" t="s">
        <v>116</v>
      </c>
      <c r="E171" s="20" t="s">
        <v>117</v>
      </c>
      <c r="F171" s="23">
        <v>21000</v>
      </c>
      <c r="G171" s="23">
        <v>0</v>
      </c>
      <c r="H171" s="23">
        <v>0</v>
      </c>
    </row>
    <row r="172" spans="1:8" ht="12.75">
      <c r="A172" s="4"/>
      <c r="B172" s="12">
        <v>1000</v>
      </c>
      <c r="C172" s="12"/>
      <c r="D172" s="12"/>
      <c r="E172" s="13" t="s">
        <v>155</v>
      </c>
      <c r="F172" s="14">
        <f aca="true" t="shared" si="21" ref="F172:H174">F173</f>
        <v>59559</v>
      </c>
      <c r="G172" s="14">
        <f t="shared" si="21"/>
        <v>44472</v>
      </c>
      <c r="H172" s="14">
        <f t="shared" si="21"/>
        <v>24926</v>
      </c>
    </row>
    <row r="173" spans="1:8" ht="25.5">
      <c r="A173" s="4"/>
      <c r="B173" s="16" t="s">
        <v>197</v>
      </c>
      <c r="C173" s="40"/>
      <c r="D173" s="40"/>
      <c r="E173" s="17" t="s">
        <v>198</v>
      </c>
      <c r="F173" s="53">
        <f t="shared" si="21"/>
        <v>59559</v>
      </c>
      <c r="G173" s="53">
        <f t="shared" si="21"/>
        <v>44472</v>
      </c>
      <c r="H173" s="53">
        <f t="shared" si="21"/>
        <v>24926</v>
      </c>
    </row>
    <row r="174" spans="1:8" ht="12.75">
      <c r="A174" s="4"/>
      <c r="B174" s="5"/>
      <c r="C174" s="19" t="s">
        <v>164</v>
      </c>
      <c r="D174" s="19"/>
      <c r="E174" s="20" t="s">
        <v>165</v>
      </c>
      <c r="F174" s="53">
        <f t="shared" si="21"/>
        <v>59559</v>
      </c>
      <c r="G174" s="53">
        <f t="shared" si="21"/>
        <v>44472</v>
      </c>
      <c r="H174" s="53">
        <f t="shared" si="21"/>
        <v>24926</v>
      </c>
    </row>
    <row r="175" spans="1:8" ht="76.5">
      <c r="A175" s="4"/>
      <c r="B175" s="5"/>
      <c r="C175" s="19" t="s">
        <v>199</v>
      </c>
      <c r="D175" s="19"/>
      <c r="E175" s="20" t="s">
        <v>200</v>
      </c>
      <c r="F175" s="53">
        <f>F176+F178</f>
        <v>59559</v>
      </c>
      <c r="G175" s="53">
        <f>G176+G178</f>
        <v>44472</v>
      </c>
      <c r="H175" s="53">
        <f>H176+H178</f>
        <v>24926</v>
      </c>
    </row>
    <row r="176" spans="1:8" ht="89.25">
      <c r="A176" s="4"/>
      <c r="B176" s="5"/>
      <c r="C176" s="19" t="s">
        <v>201</v>
      </c>
      <c r="D176" s="19"/>
      <c r="E176" s="20" t="s">
        <v>202</v>
      </c>
      <c r="F176" s="53">
        <f>F177</f>
        <v>39705</v>
      </c>
      <c r="G176" s="53">
        <f>G177</f>
        <v>29648</v>
      </c>
      <c r="H176" s="53">
        <f>H177</f>
        <v>16617</v>
      </c>
    </row>
    <row r="177" spans="1:8" ht="15">
      <c r="A177" s="4"/>
      <c r="B177" s="5"/>
      <c r="C177" s="19"/>
      <c r="D177" s="19" t="s">
        <v>161</v>
      </c>
      <c r="E177" s="20" t="s">
        <v>162</v>
      </c>
      <c r="F177" s="54">
        <v>39705</v>
      </c>
      <c r="G177" s="53">
        <v>29648</v>
      </c>
      <c r="H177" s="55">
        <v>16617</v>
      </c>
    </row>
    <row r="178" spans="1:8" ht="76.5">
      <c r="A178" s="4"/>
      <c r="B178" s="5"/>
      <c r="C178" s="19" t="s">
        <v>203</v>
      </c>
      <c r="D178" s="19"/>
      <c r="E178" s="20" t="s">
        <v>204</v>
      </c>
      <c r="F178" s="53">
        <f>F179</f>
        <v>19854</v>
      </c>
      <c r="G178" s="53">
        <f>G179</f>
        <v>14824</v>
      </c>
      <c r="H178" s="53">
        <f>H179</f>
        <v>8309</v>
      </c>
    </row>
    <row r="179" spans="1:8" ht="15">
      <c r="A179" s="4"/>
      <c r="B179" s="5"/>
      <c r="C179" s="19"/>
      <c r="D179" s="19" t="s">
        <v>161</v>
      </c>
      <c r="E179" s="20" t="s">
        <v>162</v>
      </c>
      <c r="F179" s="54">
        <v>19854</v>
      </c>
      <c r="G179" s="53">
        <v>14824</v>
      </c>
      <c r="H179" s="55">
        <v>8309</v>
      </c>
    </row>
    <row r="180" spans="1:8" ht="12.75">
      <c r="A180" s="4"/>
      <c r="B180" s="12" t="s">
        <v>205</v>
      </c>
      <c r="C180" s="12"/>
      <c r="D180" s="12"/>
      <c r="E180" s="13" t="s">
        <v>35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4"/>
      <c r="B181" s="19" t="s">
        <v>206</v>
      </c>
      <c r="C181" s="19"/>
      <c r="D181" s="19"/>
      <c r="E181" s="20" t="s">
        <v>207</v>
      </c>
      <c r="F181" s="21">
        <f>F183</f>
        <v>35240400</v>
      </c>
      <c r="G181" s="21">
        <f>G183</f>
        <v>37900000</v>
      </c>
      <c r="H181" s="21">
        <f>H183</f>
        <v>40800300</v>
      </c>
    </row>
    <row r="182" spans="1:8" ht="12.75">
      <c r="A182" s="4"/>
      <c r="B182" s="19"/>
      <c r="C182" s="19"/>
      <c r="D182" s="19"/>
      <c r="E182" s="20"/>
      <c r="F182" s="21"/>
      <c r="G182" s="21"/>
      <c r="H182" s="21"/>
    </row>
    <row r="183" spans="1:8" ht="25.5">
      <c r="A183" s="4"/>
      <c r="B183" s="19"/>
      <c r="C183" s="19" t="s">
        <v>208</v>
      </c>
      <c r="D183" s="19"/>
      <c r="E183" s="20" t="s">
        <v>209</v>
      </c>
      <c r="F183" s="21">
        <f aca="true" t="shared" si="22" ref="F183:H185">F184</f>
        <v>35240400</v>
      </c>
      <c r="G183" s="21">
        <f t="shared" si="22"/>
        <v>37900000</v>
      </c>
      <c r="H183" s="21">
        <f t="shared" si="22"/>
        <v>40800300</v>
      </c>
    </row>
    <row r="184" spans="1:8" ht="25.5">
      <c r="A184" s="4"/>
      <c r="B184" s="19"/>
      <c r="C184" s="19" t="s">
        <v>210</v>
      </c>
      <c r="D184" s="19"/>
      <c r="E184" s="20" t="s">
        <v>209</v>
      </c>
      <c r="F184" s="21">
        <f t="shared" si="22"/>
        <v>35240400</v>
      </c>
      <c r="G184" s="21">
        <f t="shared" si="22"/>
        <v>37900000</v>
      </c>
      <c r="H184" s="21">
        <f t="shared" si="22"/>
        <v>40800300</v>
      </c>
    </row>
    <row r="185" spans="1:8" ht="51">
      <c r="A185" s="4"/>
      <c r="B185" s="19"/>
      <c r="C185" s="19" t="s">
        <v>211</v>
      </c>
      <c r="D185" s="19"/>
      <c r="E185" s="20" t="s">
        <v>212</v>
      </c>
      <c r="F185" s="21">
        <f t="shared" si="22"/>
        <v>35240400</v>
      </c>
      <c r="G185" s="21">
        <f t="shared" si="22"/>
        <v>37900000</v>
      </c>
      <c r="H185" s="21">
        <f t="shared" si="22"/>
        <v>40800300</v>
      </c>
    </row>
    <row r="186" spans="1:8" ht="12.75">
      <c r="A186" s="4"/>
      <c r="B186" s="19"/>
      <c r="C186" s="19"/>
      <c r="D186" s="19" t="s">
        <v>213</v>
      </c>
      <c r="E186" s="20" t="s">
        <v>214</v>
      </c>
      <c r="F186" s="21">
        <v>35240400</v>
      </c>
      <c r="G186" s="3">
        <v>37900000</v>
      </c>
      <c r="H186" s="21">
        <v>40800300</v>
      </c>
    </row>
    <row r="187" spans="1:8" s="58" customFormat="1" ht="38.25">
      <c r="A187" s="6">
        <v>700</v>
      </c>
      <c r="B187" s="57"/>
      <c r="C187" s="57"/>
      <c r="D187" s="57"/>
      <c r="E187" s="46" t="s">
        <v>215</v>
      </c>
      <c r="F187" s="47">
        <f aca="true" t="shared" si="23" ref="F187:H188">F188</f>
        <v>8975900</v>
      </c>
      <c r="G187" s="47">
        <f t="shared" si="23"/>
        <v>9600000</v>
      </c>
      <c r="H187" s="47">
        <f t="shared" si="23"/>
        <v>10392000</v>
      </c>
    </row>
    <row r="188" spans="2:8" s="59" customFormat="1" ht="38.25">
      <c r="B188" s="12" t="s">
        <v>100</v>
      </c>
      <c r="C188" s="12"/>
      <c r="D188" s="12"/>
      <c r="E188" s="13" t="s">
        <v>101</v>
      </c>
      <c r="F188" s="26">
        <f t="shared" si="23"/>
        <v>8975900</v>
      </c>
      <c r="G188" s="26">
        <f t="shared" si="23"/>
        <v>9600000</v>
      </c>
      <c r="H188" s="26">
        <f t="shared" si="23"/>
        <v>10392000</v>
      </c>
    </row>
    <row r="189" spans="1:8" ht="12.75">
      <c r="A189" s="4"/>
      <c r="B189" s="16" t="s">
        <v>216</v>
      </c>
      <c r="C189" s="16"/>
      <c r="D189" s="16"/>
      <c r="E189" s="17" t="s">
        <v>217</v>
      </c>
      <c r="F189" s="18">
        <v>8975900</v>
      </c>
      <c r="G189" s="18">
        <v>9600000</v>
      </c>
      <c r="H189" s="18">
        <v>10392000</v>
      </c>
    </row>
    <row r="190" spans="1:8" ht="25.5">
      <c r="A190" s="4"/>
      <c r="B190" s="19"/>
      <c r="C190" s="19" t="s">
        <v>218</v>
      </c>
      <c r="D190" s="19"/>
      <c r="E190" s="20" t="s">
        <v>219</v>
      </c>
      <c r="F190" s="21">
        <f>F191+F193+F195+F197+F199+F201</f>
        <v>0</v>
      </c>
      <c r="G190" s="21">
        <f>G191+G193+G195+G197+G199+G201</f>
        <v>0</v>
      </c>
      <c r="H190" s="21">
        <f>H191+H193+H195+H197+H199+H201</f>
        <v>0</v>
      </c>
    </row>
    <row r="191" spans="1:8" ht="102">
      <c r="A191" s="4"/>
      <c r="B191" s="19"/>
      <c r="C191" s="19" t="s">
        <v>220</v>
      </c>
      <c r="D191" s="19"/>
      <c r="E191" s="20" t="s">
        <v>221</v>
      </c>
      <c r="F191" s="21"/>
      <c r="G191" s="21"/>
      <c r="H191" s="21"/>
    </row>
    <row r="192" spans="1:8" ht="51">
      <c r="A192" s="4"/>
      <c r="B192" s="19"/>
      <c r="C192" s="19"/>
      <c r="D192" s="19" t="s">
        <v>222</v>
      </c>
      <c r="E192" s="20" t="s">
        <v>223</v>
      </c>
      <c r="F192" s="21"/>
      <c r="G192" s="21"/>
      <c r="H192" s="21"/>
    </row>
    <row r="193" spans="1:8" ht="12.75">
      <c r="A193" s="4"/>
      <c r="B193" s="19"/>
      <c r="C193" s="19" t="s">
        <v>224</v>
      </c>
      <c r="D193" s="19"/>
      <c r="E193" s="20" t="s">
        <v>225</v>
      </c>
      <c r="F193" s="21"/>
      <c r="G193" s="21"/>
      <c r="H193" s="21"/>
    </row>
    <row r="194" spans="1:8" ht="51">
      <c r="A194" s="4"/>
      <c r="B194" s="19"/>
      <c r="C194" s="3"/>
      <c r="D194" s="19" t="s">
        <v>222</v>
      </c>
      <c r="E194" s="20" t="s">
        <v>223</v>
      </c>
      <c r="F194" s="21"/>
      <c r="G194" s="21"/>
      <c r="H194" s="21"/>
    </row>
    <row r="195" spans="1:8" ht="38.25">
      <c r="A195" s="4"/>
      <c r="B195" s="19"/>
      <c r="C195" s="19" t="s">
        <v>226</v>
      </c>
      <c r="D195" s="19"/>
      <c r="E195" s="20" t="s">
        <v>227</v>
      </c>
      <c r="F195" s="21"/>
      <c r="G195" s="3"/>
      <c r="H195" s="21"/>
    </row>
    <row r="196" spans="1:8" ht="51">
      <c r="A196" s="4"/>
      <c r="B196" s="19"/>
      <c r="C196" s="19"/>
      <c r="D196" s="19" t="s">
        <v>222</v>
      </c>
      <c r="E196" s="20" t="s">
        <v>223</v>
      </c>
      <c r="F196" s="21"/>
      <c r="G196" s="3"/>
      <c r="H196" s="21"/>
    </row>
    <row r="197" spans="1:8" ht="12.75">
      <c r="A197" s="4"/>
      <c r="B197" s="19"/>
      <c r="C197" s="19" t="s">
        <v>228</v>
      </c>
      <c r="D197" s="19"/>
      <c r="E197" s="20" t="s">
        <v>229</v>
      </c>
      <c r="F197" s="21"/>
      <c r="G197" s="3"/>
      <c r="H197" s="21"/>
    </row>
    <row r="198" spans="1:8" ht="51">
      <c r="A198" s="4"/>
      <c r="B198" s="19"/>
      <c r="C198" s="19"/>
      <c r="D198" s="19" t="s">
        <v>222</v>
      </c>
      <c r="E198" s="20" t="s">
        <v>223</v>
      </c>
      <c r="F198" s="21"/>
      <c r="G198" s="3"/>
      <c r="H198" s="21"/>
    </row>
    <row r="199" spans="1:8" ht="12.75">
      <c r="A199" s="4"/>
      <c r="B199" s="19"/>
      <c r="C199" s="19" t="s">
        <v>230</v>
      </c>
      <c r="D199" s="19"/>
      <c r="E199" s="20" t="s">
        <v>231</v>
      </c>
      <c r="F199" s="21"/>
      <c r="G199" s="21"/>
      <c r="H199" s="21"/>
    </row>
    <row r="200" spans="1:8" ht="51">
      <c r="A200" s="4"/>
      <c r="B200" s="19"/>
      <c r="C200" s="19"/>
      <c r="D200" s="19" t="s">
        <v>222</v>
      </c>
      <c r="E200" s="20" t="s">
        <v>223</v>
      </c>
      <c r="F200" s="21"/>
      <c r="G200" s="21"/>
      <c r="H200" s="21"/>
    </row>
    <row r="201" spans="1:8" ht="51">
      <c r="A201" s="4"/>
      <c r="B201" s="19"/>
      <c r="C201" s="19" t="s">
        <v>232</v>
      </c>
      <c r="D201" s="19"/>
      <c r="E201" s="20" t="s">
        <v>233</v>
      </c>
      <c r="F201" s="21"/>
      <c r="G201" s="3"/>
      <c r="H201" s="21"/>
    </row>
    <row r="202" spans="1:8" ht="12" customHeight="1">
      <c r="A202" s="4"/>
      <c r="B202" s="19"/>
      <c r="C202" s="19"/>
      <c r="D202" s="19" t="s">
        <v>161</v>
      </c>
      <c r="E202" s="20" t="s">
        <v>162</v>
      </c>
      <c r="F202" s="21"/>
      <c r="G202" s="3"/>
      <c r="H202" s="21"/>
    </row>
    <row r="203" spans="1:8" ht="25.5" hidden="1">
      <c r="A203" s="4"/>
      <c r="B203" s="19"/>
      <c r="C203" s="19" t="s">
        <v>84</v>
      </c>
      <c r="D203" s="19"/>
      <c r="E203" s="20" t="s">
        <v>85</v>
      </c>
      <c r="F203" s="21"/>
      <c r="G203" s="3"/>
      <c r="H203" s="21"/>
    </row>
    <row r="204" spans="1:8" ht="76.5" hidden="1">
      <c r="A204" s="4"/>
      <c r="B204" s="19"/>
      <c r="C204" s="19" t="s">
        <v>86</v>
      </c>
      <c r="D204" s="19"/>
      <c r="E204" s="20" t="s">
        <v>87</v>
      </c>
      <c r="F204" s="21"/>
      <c r="G204" s="3"/>
      <c r="H204" s="21"/>
    </row>
    <row r="205" spans="1:8" ht="12.75" hidden="1">
      <c r="A205" s="4"/>
      <c r="B205" s="19"/>
      <c r="C205" s="19"/>
      <c r="D205" s="19" t="s">
        <v>55</v>
      </c>
      <c r="E205" s="20" t="s">
        <v>56</v>
      </c>
      <c r="F205" s="21"/>
      <c r="G205" s="3"/>
      <c r="H205" s="21"/>
    </row>
    <row r="206" spans="1:8" s="10" customFormat="1" ht="42.75">
      <c r="A206" s="6">
        <v>700</v>
      </c>
      <c r="B206" s="7"/>
      <c r="C206" s="7"/>
      <c r="D206" s="7"/>
      <c r="E206" s="60" t="s">
        <v>234</v>
      </c>
      <c r="F206" s="9">
        <f>F207+F223</f>
        <v>13398752</v>
      </c>
      <c r="G206" s="9">
        <f>G207+G223</f>
        <v>13801035</v>
      </c>
      <c r="H206" s="9">
        <f>H207+H223</f>
        <v>14960726</v>
      </c>
    </row>
    <row r="207" spans="1:8" ht="25.5">
      <c r="A207" s="4"/>
      <c r="B207" s="16" t="s">
        <v>235</v>
      </c>
      <c r="C207" s="16"/>
      <c r="D207" s="16"/>
      <c r="E207" s="17" t="s">
        <v>236</v>
      </c>
      <c r="F207" s="54">
        <f>F208+F211+F219</f>
        <v>8440900</v>
      </c>
      <c r="G207" s="54">
        <f>G208+G211+G219</f>
        <v>8454800</v>
      </c>
      <c r="H207" s="54">
        <f>H208+H211+H219</f>
        <v>9217800</v>
      </c>
    </row>
    <row r="208" spans="1:8" ht="38.25">
      <c r="A208" s="4"/>
      <c r="B208" s="5"/>
      <c r="C208" s="19" t="s">
        <v>23</v>
      </c>
      <c r="D208" s="19"/>
      <c r="E208" s="20" t="s">
        <v>24</v>
      </c>
      <c r="F208" s="21">
        <f aca="true" t="shared" si="24" ref="F208:H209">F209</f>
        <v>1736900</v>
      </c>
      <c r="G208" s="21">
        <f t="shared" si="24"/>
        <v>1330800</v>
      </c>
      <c r="H208" s="21">
        <f t="shared" si="24"/>
        <v>1480800</v>
      </c>
    </row>
    <row r="209" spans="1:8" ht="12.75">
      <c r="A209" s="4"/>
      <c r="B209" s="5"/>
      <c r="C209" s="19" t="s">
        <v>31</v>
      </c>
      <c r="D209" s="19"/>
      <c r="E209" s="22" t="s">
        <v>32</v>
      </c>
      <c r="F209" s="21">
        <f t="shared" si="24"/>
        <v>1736900</v>
      </c>
      <c r="G209" s="21">
        <f t="shared" si="24"/>
        <v>1330800</v>
      </c>
      <c r="H209" s="21">
        <f t="shared" si="24"/>
        <v>1480800</v>
      </c>
    </row>
    <row r="210" spans="1:8" ht="25.5">
      <c r="A210" s="4"/>
      <c r="B210" s="5"/>
      <c r="C210" s="19"/>
      <c r="D210" s="19" t="s">
        <v>27</v>
      </c>
      <c r="E210" s="20" t="s">
        <v>28</v>
      </c>
      <c r="F210" s="3">
        <v>1736900</v>
      </c>
      <c r="G210" s="3">
        <v>1330800</v>
      </c>
      <c r="H210" s="3">
        <v>1480800</v>
      </c>
    </row>
    <row r="211" spans="1:8" ht="63.75">
      <c r="A211" s="4"/>
      <c r="B211" s="5"/>
      <c r="C211" s="19" t="s">
        <v>237</v>
      </c>
      <c r="D211" s="19"/>
      <c r="E211" s="20" t="s">
        <v>238</v>
      </c>
      <c r="F211" s="21">
        <f>F212</f>
        <v>6587000</v>
      </c>
      <c r="G211" s="21">
        <f>G212</f>
        <v>7000000</v>
      </c>
      <c r="H211" s="21">
        <f>H212</f>
        <v>7600000</v>
      </c>
    </row>
    <row r="212" spans="1:8" ht="25.5">
      <c r="A212" s="4"/>
      <c r="B212" s="5"/>
      <c r="C212" s="19" t="s">
        <v>239</v>
      </c>
      <c r="D212" s="19"/>
      <c r="E212" s="20" t="s">
        <v>240</v>
      </c>
      <c r="F212" s="21">
        <v>6587000</v>
      </c>
      <c r="G212" s="21">
        <v>7000000</v>
      </c>
      <c r="H212" s="21">
        <v>7600000</v>
      </c>
    </row>
    <row r="213" spans="1:8" ht="12.75">
      <c r="A213" s="4"/>
      <c r="B213" s="5"/>
      <c r="C213" s="19" t="s">
        <v>241</v>
      </c>
      <c r="D213" s="19"/>
      <c r="E213" s="20" t="s">
        <v>242</v>
      </c>
      <c r="F213" s="21"/>
      <c r="G213" s="21"/>
      <c r="H213" s="21"/>
    </row>
    <row r="214" spans="1:8" ht="25.5">
      <c r="A214" s="4"/>
      <c r="B214" s="5"/>
      <c r="C214" s="19"/>
      <c r="D214" s="19" t="s">
        <v>64</v>
      </c>
      <c r="E214" s="20" t="s">
        <v>65</v>
      </c>
      <c r="F214" s="21"/>
      <c r="G214" s="21"/>
      <c r="H214" s="21"/>
    </row>
    <row r="215" spans="1:8" ht="12.75">
      <c r="A215" s="4"/>
      <c r="B215" s="5"/>
      <c r="C215" s="19" t="s">
        <v>243</v>
      </c>
      <c r="D215" s="19"/>
      <c r="E215" s="20" t="s">
        <v>244</v>
      </c>
      <c r="F215" s="21"/>
      <c r="G215" s="21"/>
      <c r="H215" s="21"/>
    </row>
    <row r="216" spans="1:8" ht="25.5">
      <c r="A216" s="4"/>
      <c r="B216" s="5"/>
      <c r="C216" s="19"/>
      <c r="D216" s="19" t="s">
        <v>64</v>
      </c>
      <c r="E216" s="20" t="s">
        <v>65</v>
      </c>
      <c r="F216" s="3"/>
      <c r="G216" s="3"/>
      <c r="H216" s="3"/>
    </row>
    <row r="217" spans="1:8" ht="25.5">
      <c r="A217" s="4"/>
      <c r="B217" s="5"/>
      <c r="C217" s="19" t="s">
        <v>245</v>
      </c>
      <c r="D217" s="19"/>
      <c r="E217" s="20" t="s">
        <v>246</v>
      </c>
      <c r="F217" s="3"/>
      <c r="G217" s="3"/>
      <c r="H217" s="3"/>
    </row>
    <row r="218" spans="1:8" ht="25.5">
      <c r="A218" s="4"/>
      <c r="B218" s="5"/>
      <c r="C218" s="19"/>
      <c r="D218" s="19" t="s">
        <v>64</v>
      </c>
      <c r="E218" s="20" t="s">
        <v>65</v>
      </c>
      <c r="F218" s="3"/>
      <c r="G218" s="3"/>
      <c r="H218" s="21"/>
    </row>
    <row r="219" spans="1:8" ht="12.75">
      <c r="A219" s="4"/>
      <c r="B219" s="5"/>
      <c r="C219" s="19" t="s">
        <v>34</v>
      </c>
      <c r="D219" s="19"/>
      <c r="E219" s="20" t="s">
        <v>35</v>
      </c>
      <c r="F219" s="3">
        <f aca="true" t="shared" si="25" ref="F219:H221">F220</f>
        <v>117000</v>
      </c>
      <c r="G219" s="3">
        <f t="shared" si="25"/>
        <v>124000</v>
      </c>
      <c r="H219" s="3">
        <f t="shared" si="25"/>
        <v>137000</v>
      </c>
    </row>
    <row r="220" spans="1:8" ht="89.25">
      <c r="A220" s="4"/>
      <c r="B220" s="5"/>
      <c r="C220" s="19" t="s">
        <v>36</v>
      </c>
      <c r="D220" s="19"/>
      <c r="E220" s="20" t="s">
        <v>37</v>
      </c>
      <c r="F220" s="3">
        <f t="shared" si="25"/>
        <v>117000</v>
      </c>
      <c r="G220" s="3">
        <f t="shared" si="25"/>
        <v>124000</v>
      </c>
      <c r="H220" s="3">
        <f t="shared" si="25"/>
        <v>137000</v>
      </c>
    </row>
    <row r="221" spans="1:8" ht="114.75">
      <c r="A221" s="4"/>
      <c r="B221" s="5"/>
      <c r="C221" s="19" t="s">
        <v>247</v>
      </c>
      <c r="D221" s="19"/>
      <c r="E221" s="20" t="s">
        <v>248</v>
      </c>
      <c r="F221" s="3">
        <f t="shared" si="25"/>
        <v>117000</v>
      </c>
      <c r="G221" s="3">
        <f t="shared" si="25"/>
        <v>124000</v>
      </c>
      <c r="H221" s="3">
        <f t="shared" si="25"/>
        <v>137000</v>
      </c>
    </row>
    <row r="222" spans="1:8" ht="25.5">
      <c r="A222" s="4"/>
      <c r="B222" s="5"/>
      <c r="C222" s="19"/>
      <c r="D222" s="19" t="s">
        <v>64</v>
      </c>
      <c r="E222" s="20" t="s">
        <v>65</v>
      </c>
      <c r="F222" s="24">
        <v>117000</v>
      </c>
      <c r="G222" s="24">
        <v>124000</v>
      </c>
      <c r="H222" s="24">
        <v>137000</v>
      </c>
    </row>
    <row r="223" spans="1:8" ht="15.75" customHeight="1">
      <c r="A223" s="4"/>
      <c r="B223" s="12">
        <v>1000</v>
      </c>
      <c r="C223" s="12"/>
      <c r="D223" s="12"/>
      <c r="E223" s="13" t="s">
        <v>155</v>
      </c>
      <c r="F223" s="61">
        <f>F224+F230</f>
        <v>4957852</v>
      </c>
      <c r="G223" s="61">
        <f>G224+G230</f>
        <v>5346235</v>
      </c>
      <c r="H223" s="61">
        <f>H224+H230</f>
        <v>5742926</v>
      </c>
    </row>
    <row r="224" spans="1:8" ht="25.5">
      <c r="A224" s="4"/>
      <c r="B224" s="16">
        <v>1003</v>
      </c>
      <c r="C224" s="16"/>
      <c r="D224" s="16"/>
      <c r="E224" s="17" t="s">
        <v>163</v>
      </c>
      <c r="F224" s="3">
        <f aca="true" t="shared" si="26" ref="F224:H225">F225</f>
        <v>4938000</v>
      </c>
      <c r="G224" s="3">
        <f t="shared" si="26"/>
        <v>5324000</v>
      </c>
      <c r="H224" s="3">
        <f t="shared" si="26"/>
        <v>5718000</v>
      </c>
    </row>
    <row r="225" spans="1:8" ht="12.75">
      <c r="A225" s="4"/>
      <c r="B225" s="5"/>
      <c r="C225" s="3" t="s">
        <v>34</v>
      </c>
      <c r="D225" s="3"/>
      <c r="E225" s="3" t="s">
        <v>35</v>
      </c>
      <c r="F225" s="3">
        <f t="shared" si="26"/>
        <v>4938000</v>
      </c>
      <c r="G225" s="3">
        <f t="shared" si="26"/>
        <v>5324000</v>
      </c>
      <c r="H225" s="3">
        <f t="shared" si="26"/>
        <v>5718000</v>
      </c>
    </row>
    <row r="226" spans="1:8" ht="89.25">
      <c r="A226" s="4"/>
      <c r="B226" s="5"/>
      <c r="C226" s="19" t="s">
        <v>36</v>
      </c>
      <c r="D226" s="19"/>
      <c r="E226" s="20" t="s">
        <v>37</v>
      </c>
      <c r="F226" s="3">
        <v>4938000</v>
      </c>
      <c r="G226" s="3">
        <f>G227</f>
        <v>5324000</v>
      </c>
      <c r="H226" s="3">
        <f>H227</f>
        <v>5718000</v>
      </c>
    </row>
    <row r="227" spans="1:8" ht="51">
      <c r="A227" s="4"/>
      <c r="B227" s="5"/>
      <c r="C227" s="3" t="s">
        <v>249</v>
      </c>
      <c r="D227" s="3"/>
      <c r="E227" s="20" t="s">
        <v>250</v>
      </c>
      <c r="F227" s="3">
        <v>4938000</v>
      </c>
      <c r="G227" s="3">
        <f>G228</f>
        <v>5324000</v>
      </c>
      <c r="H227" s="3">
        <f>H228</f>
        <v>5718000</v>
      </c>
    </row>
    <row r="228" spans="1:8" ht="12.75">
      <c r="A228" s="4"/>
      <c r="B228" s="5"/>
      <c r="C228" s="3"/>
      <c r="D228" s="19" t="s">
        <v>161</v>
      </c>
      <c r="E228" s="20" t="s">
        <v>162</v>
      </c>
      <c r="F228" s="24">
        <v>4938000</v>
      </c>
      <c r="G228" s="24">
        <v>5324000</v>
      </c>
      <c r="H228" s="24">
        <v>5718000</v>
      </c>
    </row>
    <row r="229" spans="1:8" ht="12.75" hidden="1">
      <c r="A229" s="4"/>
      <c r="B229" s="12"/>
      <c r="C229" s="12"/>
      <c r="D229" s="12"/>
      <c r="E229" s="13"/>
      <c r="F229" s="61"/>
      <c r="G229" s="61"/>
      <c r="H229" s="61"/>
    </row>
    <row r="230" spans="1:8" ht="25.5">
      <c r="A230" s="4"/>
      <c r="B230" s="16" t="s">
        <v>197</v>
      </c>
      <c r="C230" s="40"/>
      <c r="D230" s="40"/>
      <c r="E230" s="17" t="s">
        <v>198</v>
      </c>
      <c r="F230" s="24">
        <f aca="true" t="shared" si="27" ref="F230:H231">F231</f>
        <v>19852</v>
      </c>
      <c r="G230" s="24">
        <f t="shared" si="27"/>
        <v>22235</v>
      </c>
      <c r="H230" s="24">
        <f t="shared" si="27"/>
        <v>24926</v>
      </c>
    </row>
    <row r="231" spans="1:8" ht="12.75">
      <c r="A231" s="4"/>
      <c r="B231" s="19"/>
      <c r="C231" s="19" t="s">
        <v>164</v>
      </c>
      <c r="D231" s="19"/>
      <c r="E231" s="20" t="s">
        <v>165</v>
      </c>
      <c r="F231" s="24">
        <f t="shared" si="27"/>
        <v>19852</v>
      </c>
      <c r="G231" s="24">
        <f t="shared" si="27"/>
        <v>22235</v>
      </c>
      <c r="H231" s="24">
        <f t="shared" si="27"/>
        <v>24926</v>
      </c>
    </row>
    <row r="232" spans="1:8" ht="76.5">
      <c r="A232" s="4"/>
      <c r="B232" s="19"/>
      <c r="C232" s="19" t="s">
        <v>199</v>
      </c>
      <c r="D232" s="19"/>
      <c r="E232" s="20" t="s">
        <v>200</v>
      </c>
      <c r="F232" s="24">
        <f>F233+F235</f>
        <v>19852</v>
      </c>
      <c r="G232" s="24">
        <f>G233+G235</f>
        <v>22235</v>
      </c>
      <c r="H232" s="24">
        <f>H233+H235</f>
        <v>24926</v>
      </c>
    </row>
    <row r="233" spans="1:8" ht="89.25">
      <c r="A233" s="4"/>
      <c r="B233" s="19"/>
      <c r="C233" s="19" t="s">
        <v>201</v>
      </c>
      <c r="D233" s="19"/>
      <c r="E233" s="20" t="s">
        <v>202</v>
      </c>
      <c r="F233" s="24">
        <f>F234</f>
        <v>13235</v>
      </c>
      <c r="G233" s="24">
        <f>G234</f>
        <v>14824</v>
      </c>
      <c r="H233" s="24">
        <f>H234</f>
        <v>16617</v>
      </c>
    </row>
    <row r="234" spans="1:8" ht="12.75">
      <c r="A234" s="4"/>
      <c r="B234" s="19"/>
      <c r="C234" s="19"/>
      <c r="D234" s="19" t="s">
        <v>161</v>
      </c>
      <c r="E234" s="20" t="s">
        <v>162</v>
      </c>
      <c r="F234" s="24">
        <v>13235</v>
      </c>
      <c r="G234" s="24">
        <v>14824</v>
      </c>
      <c r="H234" s="24">
        <v>16617</v>
      </c>
    </row>
    <row r="235" spans="1:8" ht="76.5">
      <c r="A235" s="4"/>
      <c r="B235" s="19"/>
      <c r="C235" s="19" t="s">
        <v>203</v>
      </c>
      <c r="D235" s="19"/>
      <c r="E235" s="20" t="s">
        <v>204</v>
      </c>
      <c r="F235" s="24">
        <f>F236</f>
        <v>6617</v>
      </c>
      <c r="G235" s="24">
        <f>G236</f>
        <v>7411</v>
      </c>
      <c r="H235" s="24">
        <f>H236</f>
        <v>8309</v>
      </c>
    </row>
    <row r="236" spans="1:8" ht="12.75">
      <c r="A236" s="4"/>
      <c r="B236" s="19"/>
      <c r="C236" s="19"/>
      <c r="D236" s="19" t="s">
        <v>161</v>
      </c>
      <c r="E236" s="20" t="s">
        <v>162</v>
      </c>
      <c r="F236" s="24">
        <v>6617</v>
      </c>
      <c r="G236" s="24">
        <v>7411</v>
      </c>
      <c r="H236" s="24">
        <v>8309</v>
      </c>
    </row>
    <row r="237" spans="1:8" s="10" customFormat="1" ht="12.75">
      <c r="A237" s="6">
        <v>700</v>
      </c>
      <c r="B237" s="7"/>
      <c r="C237" s="62"/>
      <c r="D237" s="45"/>
      <c r="E237" s="46" t="s">
        <v>251</v>
      </c>
      <c r="F237" s="62">
        <f>F238+F248</f>
        <v>19852</v>
      </c>
      <c r="G237" s="62">
        <f>G238+G248</f>
        <v>22235</v>
      </c>
      <c r="H237" s="62">
        <f>H238+H248</f>
        <v>24926</v>
      </c>
    </row>
    <row r="238" spans="1:8" ht="12.75">
      <c r="A238" s="4"/>
      <c r="B238" s="12" t="s">
        <v>252</v>
      </c>
      <c r="C238" s="12"/>
      <c r="D238" s="12"/>
      <c r="E238" s="13" t="s">
        <v>253</v>
      </c>
      <c r="F238" s="61">
        <f>F239</f>
        <v>0</v>
      </c>
      <c r="G238" s="61">
        <f>G239</f>
        <v>0</v>
      </c>
      <c r="H238" s="61">
        <f>H239</f>
        <v>0</v>
      </c>
    </row>
    <row r="239" spans="1:8" ht="12.75">
      <c r="A239" s="4"/>
      <c r="B239" s="16" t="s">
        <v>254</v>
      </c>
      <c r="C239" s="16"/>
      <c r="D239" s="16"/>
      <c r="E239" s="17" t="s">
        <v>255</v>
      </c>
      <c r="F239" s="24">
        <f>F240+F244</f>
        <v>0</v>
      </c>
      <c r="G239" s="24">
        <f>G240+G244</f>
        <v>0</v>
      </c>
      <c r="H239" s="24">
        <f>H240+H244</f>
        <v>0</v>
      </c>
    </row>
    <row r="240" spans="1:8" ht="12.75">
      <c r="A240" s="4"/>
      <c r="B240" s="33"/>
      <c r="C240" s="31" t="s">
        <v>256</v>
      </c>
      <c r="D240" s="33"/>
      <c r="E240" s="20" t="s">
        <v>257</v>
      </c>
      <c r="F240" s="24">
        <f aca="true" t="shared" si="28" ref="F240:H242">F241</f>
        <v>0</v>
      </c>
      <c r="G240" s="24">
        <f t="shared" si="28"/>
        <v>0</v>
      </c>
      <c r="H240" s="24">
        <f t="shared" si="28"/>
        <v>0</v>
      </c>
    </row>
    <row r="241" spans="1:8" ht="25.5">
      <c r="A241" s="4"/>
      <c r="B241" s="33"/>
      <c r="C241" s="3" t="s">
        <v>258</v>
      </c>
      <c r="D241" s="31"/>
      <c r="E241" s="63" t="s">
        <v>240</v>
      </c>
      <c r="F241" s="24">
        <f t="shared" si="28"/>
        <v>0</v>
      </c>
      <c r="G241" s="24">
        <f t="shared" si="28"/>
        <v>0</v>
      </c>
      <c r="H241" s="24">
        <f t="shared" si="28"/>
        <v>0</v>
      </c>
    </row>
    <row r="242" spans="1:8" ht="25.5">
      <c r="A242" s="4"/>
      <c r="B242" s="31"/>
      <c r="C242" s="31"/>
      <c r="D242" s="31" t="s">
        <v>64</v>
      </c>
      <c r="E242" s="64" t="s">
        <v>65</v>
      </c>
      <c r="F242" s="24">
        <f t="shared" si="28"/>
        <v>0</v>
      </c>
      <c r="G242" s="24">
        <f t="shared" si="28"/>
        <v>0</v>
      </c>
      <c r="H242" s="24">
        <f t="shared" si="28"/>
        <v>0</v>
      </c>
    </row>
    <row r="243" spans="1:8" ht="38.25">
      <c r="A243" s="4"/>
      <c r="B243" s="31"/>
      <c r="C243" s="31"/>
      <c r="D243" s="31"/>
      <c r="E243" s="63" t="s">
        <v>33</v>
      </c>
      <c r="F243" s="24"/>
      <c r="G243" s="24"/>
      <c r="H243" s="24"/>
    </row>
    <row r="244" spans="1:8" ht="12.75">
      <c r="A244" s="4"/>
      <c r="B244" s="31"/>
      <c r="C244" s="19" t="s">
        <v>34</v>
      </c>
      <c r="D244" s="19"/>
      <c r="E244" s="63" t="s">
        <v>35</v>
      </c>
      <c r="F244" s="24">
        <f aca="true" t="shared" si="29" ref="F244:H246">F245</f>
        <v>0</v>
      </c>
      <c r="G244" s="24">
        <f t="shared" si="29"/>
        <v>0</v>
      </c>
      <c r="H244" s="24">
        <f t="shared" si="29"/>
        <v>0</v>
      </c>
    </row>
    <row r="245" spans="1:8" ht="89.25">
      <c r="A245" s="4"/>
      <c r="B245" s="31"/>
      <c r="C245" s="19" t="s">
        <v>36</v>
      </c>
      <c r="D245" s="19"/>
      <c r="E245" s="63" t="s">
        <v>37</v>
      </c>
      <c r="F245" s="24">
        <f t="shared" si="29"/>
        <v>0</v>
      </c>
      <c r="G245" s="24">
        <f t="shared" si="29"/>
        <v>0</v>
      </c>
      <c r="H245" s="24">
        <f t="shared" si="29"/>
        <v>0</v>
      </c>
    </row>
    <row r="246" spans="1:8" ht="51">
      <c r="A246" s="4"/>
      <c r="B246" s="31"/>
      <c r="C246" s="31" t="s">
        <v>259</v>
      </c>
      <c r="D246" s="31"/>
      <c r="E246" s="63" t="s">
        <v>260</v>
      </c>
      <c r="F246" s="24">
        <f t="shared" si="29"/>
        <v>0</v>
      </c>
      <c r="G246" s="24">
        <f t="shared" si="29"/>
        <v>0</v>
      </c>
      <c r="H246" s="24">
        <f t="shared" si="29"/>
        <v>0</v>
      </c>
    </row>
    <row r="247" spans="1:8" ht="25.5">
      <c r="A247" s="4"/>
      <c r="B247" s="31"/>
      <c r="C247" s="31"/>
      <c r="D247" s="31" t="s">
        <v>64</v>
      </c>
      <c r="E247" s="64" t="s">
        <v>65</v>
      </c>
      <c r="F247" s="24"/>
      <c r="G247" s="24"/>
      <c r="H247" s="24"/>
    </row>
    <row r="248" spans="1:8" ht="12.75">
      <c r="A248" s="4"/>
      <c r="B248" s="12">
        <v>1000</v>
      </c>
      <c r="C248" s="12"/>
      <c r="D248" s="12"/>
      <c r="E248" s="13" t="s">
        <v>155</v>
      </c>
      <c r="F248" s="61">
        <f>F249+F254</f>
        <v>19852</v>
      </c>
      <c r="G248" s="61">
        <f>G249+G254</f>
        <v>22235</v>
      </c>
      <c r="H248" s="61">
        <f>H249+H254</f>
        <v>24926</v>
      </c>
    </row>
    <row r="249" spans="1:8" ht="25.5">
      <c r="A249" s="4"/>
      <c r="B249" s="16">
        <v>1003</v>
      </c>
      <c r="C249" s="16"/>
      <c r="D249" s="16"/>
      <c r="E249" s="17" t="s">
        <v>163</v>
      </c>
      <c r="F249" s="24">
        <f aca="true" t="shared" si="30" ref="F249:H250">F250</f>
        <v>0</v>
      </c>
      <c r="G249" s="24">
        <f t="shared" si="30"/>
        <v>0</v>
      </c>
      <c r="H249" s="24">
        <f t="shared" si="30"/>
        <v>0</v>
      </c>
    </row>
    <row r="250" spans="1:8" ht="12.75">
      <c r="A250" s="4"/>
      <c r="B250" s="5"/>
      <c r="C250" s="19" t="s">
        <v>164</v>
      </c>
      <c r="D250" s="19"/>
      <c r="E250" s="20" t="s">
        <v>165</v>
      </c>
      <c r="F250" s="24">
        <f t="shared" si="30"/>
        <v>0</v>
      </c>
      <c r="G250" s="24">
        <f t="shared" si="30"/>
        <v>0</v>
      </c>
      <c r="H250" s="24">
        <f t="shared" si="30"/>
        <v>0</v>
      </c>
    </row>
    <row r="251" spans="1:8" ht="102">
      <c r="A251" s="4"/>
      <c r="B251" s="5"/>
      <c r="C251" s="19" t="s">
        <v>261</v>
      </c>
      <c r="D251" s="19"/>
      <c r="E251" s="20" t="s">
        <v>262</v>
      </c>
      <c r="F251" s="24">
        <f>F252+F253</f>
        <v>0</v>
      </c>
      <c r="G251" s="24">
        <f>G252+G253</f>
        <v>0</v>
      </c>
      <c r="H251" s="24">
        <f>H252+H253</f>
        <v>0</v>
      </c>
    </row>
    <row r="252" spans="1:8" ht="12.75">
      <c r="A252" s="4"/>
      <c r="B252" s="5"/>
      <c r="C252" s="19"/>
      <c r="D252" s="19" t="s">
        <v>161</v>
      </c>
      <c r="E252" s="20" t="s">
        <v>162</v>
      </c>
      <c r="F252" s="24"/>
      <c r="G252" s="24"/>
      <c r="H252" s="24"/>
    </row>
    <row r="253" spans="1:8" ht="51">
      <c r="A253" s="4"/>
      <c r="B253" s="5"/>
      <c r="C253" s="19"/>
      <c r="D253" s="19" t="s">
        <v>116</v>
      </c>
      <c r="E253" s="20" t="s">
        <v>117</v>
      </c>
      <c r="F253" s="24"/>
      <c r="G253" s="24"/>
      <c r="H253" s="24"/>
    </row>
    <row r="254" spans="1:8" ht="25.5">
      <c r="A254" s="4"/>
      <c r="B254" s="16" t="s">
        <v>197</v>
      </c>
      <c r="C254" s="40"/>
      <c r="D254" s="40"/>
      <c r="E254" s="17" t="s">
        <v>198</v>
      </c>
      <c r="F254" s="24">
        <f aca="true" t="shared" si="31" ref="F254:H255">F255</f>
        <v>19852</v>
      </c>
      <c r="G254" s="24">
        <f t="shared" si="31"/>
        <v>22235</v>
      </c>
      <c r="H254" s="24">
        <f t="shared" si="31"/>
        <v>24926</v>
      </c>
    </row>
    <row r="255" spans="1:8" ht="12.75">
      <c r="A255" s="4"/>
      <c r="B255" s="19"/>
      <c r="C255" s="19" t="s">
        <v>164</v>
      </c>
      <c r="D255" s="19"/>
      <c r="E255" s="20" t="s">
        <v>165</v>
      </c>
      <c r="F255" s="24">
        <f t="shared" si="31"/>
        <v>19852</v>
      </c>
      <c r="G255" s="24">
        <f t="shared" si="31"/>
        <v>22235</v>
      </c>
      <c r="H255" s="24">
        <f t="shared" si="31"/>
        <v>24926</v>
      </c>
    </row>
    <row r="256" spans="1:8" ht="76.5">
      <c r="A256" s="4"/>
      <c r="B256" s="19"/>
      <c r="C256" s="19" t="s">
        <v>199</v>
      </c>
      <c r="D256" s="19"/>
      <c r="E256" s="20" t="s">
        <v>200</v>
      </c>
      <c r="F256" s="24">
        <f>F257+F259</f>
        <v>19852</v>
      </c>
      <c r="G256" s="24">
        <f>G257+G259</f>
        <v>22235</v>
      </c>
      <c r="H256" s="24">
        <f>H257+H259</f>
        <v>24926</v>
      </c>
    </row>
    <row r="257" spans="1:8" ht="89.25">
      <c r="A257" s="4"/>
      <c r="B257" s="19"/>
      <c r="C257" s="19" t="s">
        <v>201</v>
      </c>
      <c r="D257" s="19"/>
      <c r="E257" s="20" t="s">
        <v>202</v>
      </c>
      <c r="F257" s="24">
        <f>F258</f>
        <v>13235</v>
      </c>
      <c r="G257" s="24">
        <f>G258</f>
        <v>14824</v>
      </c>
      <c r="H257" s="24">
        <f>H258</f>
        <v>16617</v>
      </c>
    </row>
    <row r="258" spans="1:8" ht="12.75">
      <c r="A258" s="4"/>
      <c r="B258" s="19"/>
      <c r="C258" s="19"/>
      <c r="D258" s="19" t="s">
        <v>161</v>
      </c>
      <c r="E258" s="20" t="s">
        <v>162</v>
      </c>
      <c r="F258" s="24">
        <v>13235</v>
      </c>
      <c r="G258" s="24">
        <v>14824</v>
      </c>
      <c r="H258" s="24">
        <v>16617</v>
      </c>
    </row>
    <row r="259" spans="1:8" ht="76.5">
      <c r="A259" s="4"/>
      <c r="B259" s="19"/>
      <c r="C259" s="19" t="s">
        <v>203</v>
      </c>
      <c r="D259" s="19"/>
      <c r="E259" s="20" t="s">
        <v>204</v>
      </c>
      <c r="F259" s="24">
        <f>F260</f>
        <v>6617</v>
      </c>
      <c r="G259" s="24">
        <f>G260</f>
        <v>7411</v>
      </c>
      <c r="H259" s="24">
        <f>H260</f>
        <v>8309</v>
      </c>
    </row>
    <row r="260" spans="1:8" ht="12.75">
      <c r="A260" s="4"/>
      <c r="B260" s="19"/>
      <c r="C260" s="19"/>
      <c r="D260" s="19" t="s">
        <v>161</v>
      </c>
      <c r="E260" s="20" t="s">
        <v>162</v>
      </c>
      <c r="F260" s="24">
        <v>6617</v>
      </c>
      <c r="G260" s="24">
        <v>7411</v>
      </c>
      <c r="H260" s="24">
        <v>8309</v>
      </c>
    </row>
    <row r="261" spans="1:8" s="10" customFormat="1" ht="12.75">
      <c r="A261" s="6">
        <v>700</v>
      </c>
      <c r="B261" s="7"/>
      <c r="C261" s="62"/>
      <c r="D261" s="45"/>
      <c r="E261" s="46" t="s">
        <v>263</v>
      </c>
      <c r="F261" s="62">
        <f>F262+F272</f>
        <v>19852</v>
      </c>
      <c r="G261" s="62">
        <f>G262+G272</f>
        <v>22235</v>
      </c>
      <c r="H261" s="62">
        <f>H262+H272</f>
        <v>24926</v>
      </c>
    </row>
    <row r="262" spans="1:8" s="10" customFormat="1" ht="12.75">
      <c r="A262" s="48"/>
      <c r="B262" s="12" t="s">
        <v>252</v>
      </c>
      <c r="C262" s="12"/>
      <c r="D262" s="12"/>
      <c r="E262" s="13" t="s">
        <v>253</v>
      </c>
      <c r="F262" s="65">
        <f aca="true" t="shared" si="32" ref="F262:H265">F263</f>
        <v>0</v>
      </c>
      <c r="G262" s="65">
        <f t="shared" si="32"/>
        <v>0</v>
      </c>
      <c r="H262" s="65">
        <f t="shared" si="32"/>
        <v>0</v>
      </c>
    </row>
    <row r="263" spans="1:8" s="10" customFormat="1" ht="12.75">
      <c r="A263" s="48"/>
      <c r="B263" s="16" t="s">
        <v>254</v>
      </c>
      <c r="C263" s="16"/>
      <c r="D263" s="16"/>
      <c r="E263" s="17" t="s">
        <v>255</v>
      </c>
      <c r="F263" s="66">
        <f t="shared" si="32"/>
        <v>0</v>
      </c>
      <c r="G263" s="66">
        <f t="shared" si="32"/>
        <v>0</v>
      </c>
      <c r="H263" s="66">
        <f t="shared" si="32"/>
        <v>0</v>
      </c>
    </row>
    <row r="264" spans="1:8" ht="12.75">
      <c r="A264" s="67"/>
      <c r="B264" s="33"/>
      <c r="C264" s="31" t="s">
        <v>256</v>
      </c>
      <c r="D264" s="33"/>
      <c r="E264" s="20" t="s">
        <v>257</v>
      </c>
      <c r="F264" s="24">
        <f t="shared" si="32"/>
        <v>0</v>
      </c>
      <c r="G264" s="24">
        <f t="shared" si="32"/>
        <v>0</v>
      </c>
      <c r="H264" s="24">
        <f t="shared" si="32"/>
        <v>0</v>
      </c>
    </row>
    <row r="265" spans="1:8" ht="25.5">
      <c r="A265" s="67"/>
      <c r="B265" s="33"/>
      <c r="C265" s="3" t="s">
        <v>258</v>
      </c>
      <c r="D265" s="31"/>
      <c r="E265" s="63" t="s">
        <v>240</v>
      </c>
      <c r="F265" s="24">
        <f t="shared" si="32"/>
        <v>0</v>
      </c>
      <c r="G265" s="24">
        <f t="shared" si="32"/>
        <v>0</v>
      </c>
      <c r="H265" s="24">
        <f t="shared" si="32"/>
        <v>0</v>
      </c>
    </row>
    <row r="266" spans="1:8" ht="25.5">
      <c r="A266" s="67"/>
      <c r="B266" s="31"/>
      <c r="C266" s="31"/>
      <c r="D266" s="31" t="s">
        <v>64</v>
      </c>
      <c r="E266" s="64" t="s">
        <v>65</v>
      </c>
      <c r="F266" s="24"/>
      <c r="G266" s="24"/>
      <c r="H266" s="24"/>
    </row>
    <row r="267" spans="1:8" ht="38.25">
      <c r="A267" s="67"/>
      <c r="B267" s="31"/>
      <c r="C267" s="31"/>
      <c r="D267" s="31"/>
      <c r="E267" s="63" t="s">
        <v>33</v>
      </c>
      <c r="F267" s="24"/>
      <c r="G267" s="24"/>
      <c r="H267" s="24"/>
    </row>
    <row r="268" spans="1:8" ht="12.75">
      <c r="A268" s="67"/>
      <c r="B268" s="31"/>
      <c r="C268" s="19" t="s">
        <v>34</v>
      </c>
      <c r="D268" s="19"/>
      <c r="E268" s="63" t="s">
        <v>35</v>
      </c>
      <c r="F268" s="24">
        <f aca="true" t="shared" si="33" ref="F268:H270">F269</f>
        <v>0</v>
      </c>
      <c r="G268" s="24">
        <f t="shared" si="33"/>
        <v>0</v>
      </c>
      <c r="H268" s="24">
        <f t="shared" si="33"/>
        <v>0</v>
      </c>
    </row>
    <row r="269" spans="1:8" ht="89.25">
      <c r="A269" s="67"/>
      <c r="B269" s="31"/>
      <c r="C269" s="19" t="s">
        <v>36</v>
      </c>
      <c r="D269" s="19"/>
      <c r="E269" s="63" t="s">
        <v>37</v>
      </c>
      <c r="F269" s="24">
        <f t="shared" si="33"/>
        <v>0</v>
      </c>
      <c r="G269" s="24">
        <f t="shared" si="33"/>
        <v>0</v>
      </c>
      <c r="H269" s="24">
        <f t="shared" si="33"/>
        <v>0</v>
      </c>
    </row>
    <row r="270" spans="1:8" ht="51">
      <c r="A270" s="67"/>
      <c r="B270" s="31"/>
      <c r="C270" s="31" t="s">
        <v>259</v>
      </c>
      <c r="D270" s="31"/>
      <c r="E270" s="63" t="s">
        <v>260</v>
      </c>
      <c r="F270" s="24">
        <f t="shared" si="33"/>
        <v>0</v>
      </c>
      <c r="G270" s="24">
        <f t="shared" si="33"/>
        <v>0</v>
      </c>
      <c r="H270" s="24">
        <f t="shared" si="33"/>
        <v>0</v>
      </c>
    </row>
    <row r="271" spans="1:8" ht="25.5">
      <c r="A271" s="67"/>
      <c r="B271" s="31"/>
      <c r="C271" s="31"/>
      <c r="D271" s="31" t="s">
        <v>64</v>
      </c>
      <c r="E271" s="64" t="s">
        <v>65</v>
      </c>
      <c r="F271" s="24"/>
      <c r="G271" s="24"/>
      <c r="H271" s="24"/>
    </row>
    <row r="272" spans="1:8" ht="12.75">
      <c r="A272" s="67"/>
      <c r="B272" s="12">
        <v>1000</v>
      </c>
      <c r="C272" s="12"/>
      <c r="D272" s="12"/>
      <c r="E272" s="13" t="s">
        <v>155</v>
      </c>
      <c r="F272" s="61">
        <f>F273+F278</f>
        <v>19852</v>
      </c>
      <c r="G272" s="61">
        <f>G273+G278</f>
        <v>22235</v>
      </c>
      <c r="H272" s="61">
        <f>H273+H278</f>
        <v>24926</v>
      </c>
    </row>
    <row r="273" spans="1:8" ht="25.5">
      <c r="A273" s="67"/>
      <c r="B273" s="16">
        <v>1003</v>
      </c>
      <c r="C273" s="16"/>
      <c r="D273" s="16"/>
      <c r="E273" s="17" t="s">
        <v>163</v>
      </c>
      <c r="F273" s="24">
        <f aca="true" t="shared" si="34" ref="F273:H274">F274</f>
        <v>0</v>
      </c>
      <c r="G273" s="24">
        <f t="shared" si="34"/>
        <v>0</v>
      </c>
      <c r="H273" s="24">
        <f t="shared" si="34"/>
        <v>0</v>
      </c>
    </row>
    <row r="274" spans="1:8" ht="12.75">
      <c r="A274" s="67"/>
      <c r="B274" s="5"/>
      <c r="C274" s="19" t="s">
        <v>164</v>
      </c>
      <c r="D274" s="19"/>
      <c r="E274" s="20" t="s">
        <v>165</v>
      </c>
      <c r="F274" s="24">
        <f t="shared" si="34"/>
        <v>0</v>
      </c>
      <c r="G274" s="24">
        <f t="shared" si="34"/>
        <v>0</v>
      </c>
      <c r="H274" s="24">
        <f t="shared" si="34"/>
        <v>0</v>
      </c>
    </row>
    <row r="275" spans="1:8" ht="102">
      <c r="A275" s="67"/>
      <c r="B275" s="5"/>
      <c r="C275" s="19" t="s">
        <v>261</v>
      </c>
      <c r="D275" s="19"/>
      <c r="E275" s="20" t="s">
        <v>262</v>
      </c>
      <c r="F275" s="24">
        <f>F276+F277</f>
        <v>0</v>
      </c>
      <c r="G275" s="24">
        <f>G276+G277</f>
        <v>0</v>
      </c>
      <c r="H275" s="24">
        <f>H276+H277</f>
        <v>0</v>
      </c>
    </row>
    <row r="276" spans="1:8" ht="12.75">
      <c r="A276" s="67"/>
      <c r="B276" s="5"/>
      <c r="C276" s="19"/>
      <c r="D276" s="19" t="s">
        <v>161</v>
      </c>
      <c r="E276" s="20" t="s">
        <v>162</v>
      </c>
      <c r="F276" s="24"/>
      <c r="G276" s="24"/>
      <c r="H276" s="24"/>
    </row>
    <row r="277" spans="1:8" ht="51">
      <c r="A277" s="67"/>
      <c r="B277" s="5"/>
      <c r="C277" s="19"/>
      <c r="D277" s="19" t="s">
        <v>116</v>
      </c>
      <c r="E277" s="20" t="s">
        <v>117</v>
      </c>
      <c r="F277" s="24"/>
      <c r="G277" s="24"/>
      <c r="H277" s="24"/>
    </row>
    <row r="278" spans="1:8" ht="25.5">
      <c r="A278" s="67"/>
      <c r="B278" s="16" t="s">
        <v>197</v>
      </c>
      <c r="C278" s="40"/>
      <c r="D278" s="40"/>
      <c r="E278" s="17" t="s">
        <v>198</v>
      </c>
      <c r="F278" s="24">
        <f aca="true" t="shared" si="35" ref="F278:H279">F279</f>
        <v>19852</v>
      </c>
      <c r="G278" s="24">
        <f t="shared" si="35"/>
        <v>22235</v>
      </c>
      <c r="H278" s="24">
        <f t="shared" si="35"/>
        <v>24926</v>
      </c>
    </row>
    <row r="279" spans="1:8" ht="12.75">
      <c r="A279" s="67"/>
      <c r="B279" s="19"/>
      <c r="C279" s="19" t="s">
        <v>164</v>
      </c>
      <c r="D279" s="19"/>
      <c r="E279" s="20" t="s">
        <v>165</v>
      </c>
      <c r="F279" s="24">
        <f t="shared" si="35"/>
        <v>19852</v>
      </c>
      <c r="G279" s="24">
        <f t="shared" si="35"/>
        <v>22235</v>
      </c>
      <c r="H279" s="24">
        <f t="shared" si="35"/>
        <v>24926</v>
      </c>
    </row>
    <row r="280" spans="1:8" ht="76.5">
      <c r="A280" s="67"/>
      <c r="B280" s="19"/>
      <c r="C280" s="19" t="s">
        <v>199</v>
      </c>
      <c r="D280" s="19"/>
      <c r="E280" s="20" t="s">
        <v>200</v>
      </c>
      <c r="F280" s="24">
        <f>F281+F283</f>
        <v>19852</v>
      </c>
      <c r="G280" s="24">
        <f>G281+G283</f>
        <v>22235</v>
      </c>
      <c r="H280" s="24">
        <f>H281+H283</f>
        <v>24926</v>
      </c>
    </row>
    <row r="281" spans="1:8" ht="89.25">
      <c r="A281" s="67"/>
      <c r="B281" s="19"/>
      <c r="C281" s="19" t="s">
        <v>201</v>
      </c>
      <c r="D281" s="19"/>
      <c r="E281" s="20" t="s">
        <v>202</v>
      </c>
      <c r="F281" s="24">
        <f>F282</f>
        <v>13235</v>
      </c>
      <c r="G281" s="24">
        <f>G282</f>
        <v>14824</v>
      </c>
      <c r="H281" s="24">
        <f>H282</f>
        <v>16617</v>
      </c>
    </row>
    <row r="282" spans="1:8" ht="12.75">
      <c r="A282" s="67"/>
      <c r="B282" s="19"/>
      <c r="C282" s="19"/>
      <c r="D282" s="19" t="s">
        <v>161</v>
      </c>
      <c r="E282" s="20" t="s">
        <v>162</v>
      </c>
      <c r="F282" s="24">
        <v>13235</v>
      </c>
      <c r="G282" s="24">
        <v>14824</v>
      </c>
      <c r="H282" s="24">
        <v>16617</v>
      </c>
    </row>
    <row r="283" spans="1:8" ht="76.5">
      <c r="A283" s="67"/>
      <c r="B283" s="19"/>
      <c r="C283" s="19" t="s">
        <v>203</v>
      </c>
      <c r="D283" s="19"/>
      <c r="E283" s="20" t="s">
        <v>204</v>
      </c>
      <c r="F283" s="24">
        <f>F284</f>
        <v>6617</v>
      </c>
      <c r="G283" s="24">
        <f>G284</f>
        <v>7411</v>
      </c>
      <c r="H283" s="24">
        <f>H284</f>
        <v>8309</v>
      </c>
    </row>
    <row r="284" spans="1:8" ht="12.75">
      <c r="A284" s="67"/>
      <c r="B284" s="19"/>
      <c r="C284" s="19"/>
      <c r="D284" s="19" t="s">
        <v>161</v>
      </c>
      <c r="E284" s="20" t="s">
        <v>162</v>
      </c>
      <c r="F284" s="24">
        <v>6617</v>
      </c>
      <c r="G284" s="24">
        <v>7411</v>
      </c>
      <c r="H284" s="24">
        <v>8309</v>
      </c>
    </row>
    <row r="285" spans="1:8" s="10" customFormat="1" ht="25.5">
      <c r="A285" s="6">
        <v>700</v>
      </c>
      <c r="B285" s="7"/>
      <c r="C285" s="7"/>
      <c r="D285" s="7"/>
      <c r="E285" s="7" t="s">
        <v>264</v>
      </c>
      <c r="F285" s="9">
        <f>F286+F312</f>
        <v>21648565</v>
      </c>
      <c r="G285" s="9">
        <f>G286+G312</f>
        <v>23191360</v>
      </c>
      <c r="H285" s="9">
        <f>H286+H312</f>
        <v>24334013</v>
      </c>
    </row>
    <row r="286" spans="1:8" s="49" customFormat="1" ht="12.75">
      <c r="A286" s="48"/>
      <c r="B286" s="12" t="s">
        <v>252</v>
      </c>
      <c r="C286" s="12"/>
      <c r="D286" s="12"/>
      <c r="E286" s="13" t="s">
        <v>253</v>
      </c>
      <c r="F286" s="14">
        <f>F287+F302+F306</f>
        <v>20483800</v>
      </c>
      <c r="G286" s="14">
        <f>G287+G302+G306</f>
        <v>21920800</v>
      </c>
      <c r="H286" s="14">
        <f>H287+H302+H306</f>
        <v>22961940</v>
      </c>
    </row>
    <row r="287" spans="1:8" ht="12.75">
      <c r="A287" s="4"/>
      <c r="B287" s="16" t="s">
        <v>265</v>
      </c>
      <c r="C287" s="16"/>
      <c r="D287" s="16"/>
      <c r="E287" s="17" t="s">
        <v>266</v>
      </c>
      <c r="F287" s="53">
        <f>F288+F292+F295</f>
        <v>20119300</v>
      </c>
      <c r="G287" s="53">
        <f>G288+G292+G295</f>
        <v>21508100</v>
      </c>
      <c r="H287" s="53">
        <f>H288+H292+H295</f>
        <v>22440900</v>
      </c>
    </row>
    <row r="288" spans="1:8" ht="38.25">
      <c r="A288" s="4"/>
      <c r="B288" s="19"/>
      <c r="C288" s="19" t="s">
        <v>267</v>
      </c>
      <c r="D288" s="19"/>
      <c r="E288" s="20" t="s">
        <v>268</v>
      </c>
      <c r="F288" s="53">
        <f aca="true" t="shared" si="36" ref="F288:H289">F289</f>
        <v>4426690</v>
      </c>
      <c r="G288" s="53">
        <f t="shared" si="36"/>
        <v>4631700</v>
      </c>
      <c r="H288" s="53">
        <f t="shared" si="36"/>
        <v>5056700</v>
      </c>
    </row>
    <row r="289" spans="1:8" ht="25.5">
      <c r="A289" s="4"/>
      <c r="B289" s="19"/>
      <c r="C289" s="19" t="s">
        <v>269</v>
      </c>
      <c r="D289" s="19"/>
      <c r="E289" s="20" t="s">
        <v>240</v>
      </c>
      <c r="F289" s="53">
        <f t="shared" si="36"/>
        <v>4426690</v>
      </c>
      <c r="G289" s="53">
        <f t="shared" si="36"/>
        <v>4631700</v>
      </c>
      <c r="H289" s="53">
        <f t="shared" si="36"/>
        <v>5056700</v>
      </c>
    </row>
    <row r="290" spans="1:8" ht="24.75" customHeight="1">
      <c r="A290" s="4"/>
      <c r="B290" s="19"/>
      <c r="C290" s="19" t="s">
        <v>270</v>
      </c>
      <c r="D290" s="19" t="s">
        <v>64</v>
      </c>
      <c r="E290" s="20" t="s">
        <v>65</v>
      </c>
      <c r="F290" s="53">
        <v>4426690</v>
      </c>
      <c r="G290" s="53">
        <v>4631700</v>
      </c>
      <c r="H290" s="55">
        <v>5056700</v>
      </c>
    </row>
    <row r="291" spans="1:8" ht="38.25" hidden="1">
      <c r="A291" s="4"/>
      <c r="B291" s="19"/>
      <c r="C291" s="19"/>
      <c r="D291" s="19"/>
      <c r="E291" s="63" t="s">
        <v>33</v>
      </c>
      <c r="F291" s="53"/>
      <c r="G291" s="53"/>
      <c r="H291" s="55"/>
    </row>
    <row r="292" spans="1:8" ht="25.5">
      <c r="A292" s="4"/>
      <c r="B292" s="5"/>
      <c r="C292" s="19" t="s">
        <v>271</v>
      </c>
      <c r="D292" s="19"/>
      <c r="E292" s="20" t="s">
        <v>272</v>
      </c>
      <c r="F292" s="53">
        <f aca="true" t="shared" si="37" ref="F292:H293">F293</f>
        <v>0</v>
      </c>
      <c r="G292" s="53">
        <f t="shared" si="37"/>
        <v>0</v>
      </c>
      <c r="H292" s="53">
        <f t="shared" si="37"/>
        <v>0</v>
      </c>
    </row>
    <row r="293" spans="1:8" ht="25.5">
      <c r="A293" s="4"/>
      <c r="B293" s="5"/>
      <c r="C293" s="19" t="s">
        <v>273</v>
      </c>
      <c r="D293" s="19"/>
      <c r="E293" s="20" t="s">
        <v>274</v>
      </c>
      <c r="F293" s="53">
        <f t="shared" si="37"/>
        <v>0</v>
      </c>
      <c r="G293" s="53">
        <f t="shared" si="37"/>
        <v>0</v>
      </c>
      <c r="H293" s="53">
        <f t="shared" si="37"/>
        <v>0</v>
      </c>
    </row>
    <row r="294" spans="1:8" ht="25.5">
      <c r="A294" s="4"/>
      <c r="B294" s="5"/>
      <c r="C294" s="19"/>
      <c r="D294" s="19" t="s">
        <v>64</v>
      </c>
      <c r="E294" s="20" t="s">
        <v>65</v>
      </c>
      <c r="F294" s="53"/>
      <c r="G294" s="53"/>
      <c r="H294" s="55"/>
    </row>
    <row r="295" spans="1:8" ht="12.75">
      <c r="A295" s="4"/>
      <c r="B295" s="5"/>
      <c r="C295" s="19" t="s">
        <v>34</v>
      </c>
      <c r="D295" s="19"/>
      <c r="E295" s="20" t="s">
        <v>35</v>
      </c>
      <c r="F295" s="53">
        <f>F296+F299</f>
        <v>15692610</v>
      </c>
      <c r="G295" s="53">
        <f>G296+G299</f>
        <v>16876400</v>
      </c>
      <c r="H295" s="53">
        <f>H296+H299</f>
        <v>17384200</v>
      </c>
    </row>
    <row r="296" spans="1:8" ht="76.5">
      <c r="A296" s="4"/>
      <c r="B296" s="5"/>
      <c r="C296" s="19" t="s">
        <v>123</v>
      </c>
      <c r="D296" s="19"/>
      <c r="E296" s="20" t="s">
        <v>124</v>
      </c>
      <c r="F296" s="53">
        <f aca="true" t="shared" si="38" ref="F296:H297">F297</f>
        <v>0</v>
      </c>
      <c r="G296" s="53">
        <f t="shared" si="38"/>
        <v>0</v>
      </c>
      <c r="H296" s="53">
        <f t="shared" si="38"/>
        <v>0</v>
      </c>
    </row>
    <row r="297" spans="1:8" ht="25.5">
      <c r="A297" s="4"/>
      <c r="B297" s="5"/>
      <c r="C297" s="19" t="s">
        <v>275</v>
      </c>
      <c r="D297" s="19"/>
      <c r="E297" s="20" t="s">
        <v>276</v>
      </c>
      <c r="F297" s="53">
        <f t="shared" si="38"/>
        <v>0</v>
      </c>
      <c r="G297" s="53">
        <f t="shared" si="38"/>
        <v>0</v>
      </c>
      <c r="H297" s="53">
        <f t="shared" si="38"/>
        <v>0</v>
      </c>
    </row>
    <row r="298" spans="1:8" ht="25.5">
      <c r="A298" s="4"/>
      <c r="B298" s="5"/>
      <c r="C298" s="19"/>
      <c r="D298" s="19" t="s">
        <v>64</v>
      </c>
      <c r="E298" s="20" t="s">
        <v>65</v>
      </c>
      <c r="F298" s="53"/>
      <c r="G298" s="53"/>
      <c r="H298" s="55"/>
    </row>
    <row r="299" spans="1:8" ht="89.25">
      <c r="A299" s="4"/>
      <c r="B299" s="5"/>
      <c r="C299" s="19" t="s">
        <v>36</v>
      </c>
      <c r="D299" s="19"/>
      <c r="E299" s="20" t="s">
        <v>37</v>
      </c>
      <c r="F299" s="53">
        <f aca="true" t="shared" si="39" ref="F299:H300">F300</f>
        <v>15692610</v>
      </c>
      <c r="G299" s="53">
        <f t="shared" si="39"/>
        <v>16876400</v>
      </c>
      <c r="H299" s="53">
        <f t="shared" si="39"/>
        <v>17384200</v>
      </c>
    </row>
    <row r="300" spans="1:8" ht="55.5" customHeight="1">
      <c r="A300" s="4"/>
      <c r="B300" s="5"/>
      <c r="C300" s="19" t="s">
        <v>277</v>
      </c>
      <c r="D300" s="19"/>
      <c r="E300" s="20" t="s">
        <v>278</v>
      </c>
      <c r="F300" s="53">
        <f t="shared" si="39"/>
        <v>15692610</v>
      </c>
      <c r="G300" s="53">
        <f t="shared" si="39"/>
        <v>16876400</v>
      </c>
      <c r="H300" s="53">
        <f t="shared" si="39"/>
        <v>17384200</v>
      </c>
    </row>
    <row r="301" spans="1:8" ht="25.5">
      <c r="A301" s="4"/>
      <c r="B301" s="5"/>
      <c r="C301" s="19"/>
      <c r="D301" s="19" t="s">
        <v>64</v>
      </c>
      <c r="E301" s="20" t="s">
        <v>65</v>
      </c>
      <c r="F301" s="53">
        <v>15692610</v>
      </c>
      <c r="G301" s="53">
        <v>16876400</v>
      </c>
      <c r="H301" s="4">
        <v>17384200</v>
      </c>
    </row>
    <row r="302" spans="1:8" ht="25.5">
      <c r="A302" s="4"/>
      <c r="B302" s="16" t="s">
        <v>279</v>
      </c>
      <c r="C302" s="16"/>
      <c r="D302" s="16"/>
      <c r="E302" s="17" t="s">
        <v>280</v>
      </c>
      <c r="F302" s="53">
        <f aca="true" t="shared" si="40" ref="F302:H304">F303</f>
        <v>164500</v>
      </c>
      <c r="G302" s="53">
        <f t="shared" si="40"/>
        <v>112700</v>
      </c>
      <c r="H302" s="53">
        <f t="shared" si="40"/>
        <v>121040</v>
      </c>
    </row>
    <row r="303" spans="1:8" ht="25.5">
      <c r="A303" s="4"/>
      <c r="B303" s="19"/>
      <c r="C303" s="19" t="s">
        <v>281</v>
      </c>
      <c r="D303" s="19"/>
      <c r="E303" s="20" t="s">
        <v>282</v>
      </c>
      <c r="F303" s="53">
        <f t="shared" si="40"/>
        <v>164500</v>
      </c>
      <c r="G303" s="53">
        <f t="shared" si="40"/>
        <v>112700</v>
      </c>
      <c r="H303" s="53">
        <f t="shared" si="40"/>
        <v>121040</v>
      </c>
    </row>
    <row r="304" spans="1:8" ht="12.75">
      <c r="A304" s="4"/>
      <c r="B304" s="19"/>
      <c r="C304" s="19" t="s">
        <v>283</v>
      </c>
      <c r="D304" s="19"/>
      <c r="E304" s="20" t="s">
        <v>284</v>
      </c>
      <c r="F304" s="53">
        <f t="shared" si="40"/>
        <v>164500</v>
      </c>
      <c r="G304" s="53">
        <f t="shared" si="40"/>
        <v>112700</v>
      </c>
      <c r="H304" s="53">
        <f t="shared" si="40"/>
        <v>121040</v>
      </c>
    </row>
    <row r="305" spans="1:8" ht="25.5">
      <c r="A305" s="4"/>
      <c r="B305" s="19"/>
      <c r="C305" s="19"/>
      <c r="D305" s="19" t="s">
        <v>64</v>
      </c>
      <c r="E305" s="20" t="s">
        <v>65</v>
      </c>
      <c r="F305" s="53">
        <v>164500</v>
      </c>
      <c r="G305" s="53">
        <v>112700</v>
      </c>
      <c r="H305" s="55">
        <v>121040</v>
      </c>
    </row>
    <row r="306" spans="1:8" ht="25.5">
      <c r="A306" s="4"/>
      <c r="B306" s="16" t="s">
        <v>235</v>
      </c>
      <c r="C306" s="16"/>
      <c r="D306" s="16"/>
      <c r="E306" s="17" t="s">
        <v>236</v>
      </c>
      <c r="F306" s="53">
        <f>F307</f>
        <v>200000</v>
      </c>
      <c r="G306" s="53">
        <f>G307</f>
        <v>300000</v>
      </c>
      <c r="H306" s="53">
        <f>H307</f>
        <v>400000</v>
      </c>
    </row>
    <row r="307" spans="1:8" ht="25.5">
      <c r="A307" s="4"/>
      <c r="B307" s="5"/>
      <c r="C307" s="19" t="s">
        <v>285</v>
      </c>
      <c r="D307" s="19"/>
      <c r="E307" s="20" t="s">
        <v>286</v>
      </c>
      <c r="F307" s="53">
        <f>F310</f>
        <v>200000</v>
      </c>
      <c r="G307" s="53">
        <f>G310</f>
        <v>300000</v>
      </c>
      <c r="H307" s="53">
        <f>H310</f>
        <v>400000</v>
      </c>
    </row>
    <row r="308" spans="1:8" ht="76.5" hidden="1">
      <c r="A308" s="4"/>
      <c r="B308" s="5"/>
      <c r="C308" s="19" t="s">
        <v>287</v>
      </c>
      <c r="D308" s="19"/>
      <c r="E308" s="20" t="s">
        <v>288</v>
      </c>
      <c r="F308" s="53"/>
      <c r="G308" s="53"/>
      <c r="H308" s="55"/>
    </row>
    <row r="309" spans="1:8" ht="12.75" hidden="1">
      <c r="A309" s="4"/>
      <c r="B309" s="5"/>
      <c r="C309" s="19"/>
      <c r="D309" s="19" t="s">
        <v>55</v>
      </c>
      <c r="E309" s="20" t="s">
        <v>56</v>
      </c>
      <c r="F309" s="53"/>
      <c r="G309" s="53"/>
      <c r="H309" s="55"/>
    </row>
    <row r="310" spans="1:8" ht="63.75">
      <c r="A310" s="4"/>
      <c r="B310" s="5"/>
      <c r="C310" s="19" t="s">
        <v>289</v>
      </c>
      <c r="D310" s="19"/>
      <c r="E310" s="20" t="s">
        <v>290</v>
      </c>
      <c r="F310" s="53">
        <f>F311</f>
        <v>200000</v>
      </c>
      <c r="G310" s="53">
        <f>G311</f>
        <v>300000</v>
      </c>
      <c r="H310" s="53">
        <f>H311</f>
        <v>400000</v>
      </c>
    </row>
    <row r="311" spans="1:8" ht="12.75">
      <c r="A311" s="4"/>
      <c r="B311" s="5"/>
      <c r="C311" s="19"/>
      <c r="D311" s="19" t="s">
        <v>55</v>
      </c>
      <c r="E311" s="20" t="s">
        <v>56</v>
      </c>
      <c r="F311" s="53">
        <v>200000</v>
      </c>
      <c r="G311" s="53">
        <v>300000</v>
      </c>
      <c r="H311" s="55">
        <v>400000</v>
      </c>
    </row>
    <row r="312" spans="1:8" ht="12.75">
      <c r="A312" s="4"/>
      <c r="B312" s="12">
        <v>1000</v>
      </c>
      <c r="C312" s="12"/>
      <c r="D312" s="12"/>
      <c r="E312" s="13" t="s">
        <v>155</v>
      </c>
      <c r="F312" s="68">
        <f>F313+F317+F325</f>
        <v>1164765</v>
      </c>
      <c r="G312" s="68">
        <f>G313+G317+G325</f>
        <v>1270560</v>
      </c>
      <c r="H312" s="68">
        <f>H313+H317+H325</f>
        <v>1372073</v>
      </c>
    </row>
    <row r="313" spans="1:8" ht="25.5">
      <c r="A313" s="4"/>
      <c r="B313" s="16">
        <v>1003</v>
      </c>
      <c r="C313" s="16"/>
      <c r="D313" s="16"/>
      <c r="E313" s="17" t="s">
        <v>163</v>
      </c>
      <c r="F313" s="53">
        <f aca="true" t="shared" si="41" ref="F313:H315">F314</f>
        <v>160500</v>
      </c>
      <c r="G313" s="53">
        <f t="shared" si="41"/>
        <v>183350</v>
      </c>
      <c r="H313" s="53">
        <f t="shared" si="41"/>
        <v>201680</v>
      </c>
    </row>
    <row r="314" spans="1:8" ht="12.75">
      <c r="A314" s="4"/>
      <c r="B314" s="5"/>
      <c r="C314" s="19" t="s">
        <v>164</v>
      </c>
      <c r="D314" s="19"/>
      <c r="E314" s="20" t="s">
        <v>165</v>
      </c>
      <c r="F314" s="53">
        <f t="shared" si="41"/>
        <v>160500</v>
      </c>
      <c r="G314" s="53">
        <f t="shared" si="41"/>
        <v>183350</v>
      </c>
      <c r="H314" s="53">
        <f t="shared" si="41"/>
        <v>201680</v>
      </c>
    </row>
    <row r="315" spans="1:8" ht="102">
      <c r="A315" s="4"/>
      <c r="B315" s="5"/>
      <c r="C315" s="19" t="s">
        <v>261</v>
      </c>
      <c r="D315" s="19"/>
      <c r="E315" s="20" t="s">
        <v>262</v>
      </c>
      <c r="F315" s="53">
        <f t="shared" si="41"/>
        <v>160500</v>
      </c>
      <c r="G315" s="53">
        <f t="shared" si="41"/>
        <v>183350</v>
      </c>
      <c r="H315" s="53">
        <f t="shared" si="41"/>
        <v>201680</v>
      </c>
    </row>
    <row r="316" spans="1:8" ht="12.75">
      <c r="A316" s="4"/>
      <c r="B316" s="5"/>
      <c r="C316" s="19"/>
      <c r="D316" s="19" t="s">
        <v>161</v>
      </c>
      <c r="E316" s="20" t="s">
        <v>162</v>
      </c>
      <c r="F316" s="53">
        <v>160500</v>
      </c>
      <c r="G316" s="53">
        <v>183350</v>
      </c>
      <c r="H316" s="55">
        <v>201680</v>
      </c>
    </row>
    <row r="317" spans="1:8" ht="15.75" customHeight="1">
      <c r="A317" s="4"/>
      <c r="B317" s="16" t="s">
        <v>291</v>
      </c>
      <c r="C317" s="16"/>
      <c r="D317" s="16"/>
      <c r="E317" s="17" t="s">
        <v>292</v>
      </c>
      <c r="F317" s="53">
        <f>F318</f>
        <v>964560</v>
      </c>
      <c r="G317" s="53">
        <f>G318</f>
        <v>1042740</v>
      </c>
      <c r="H317" s="53">
        <f>H318</f>
        <v>1120540</v>
      </c>
    </row>
    <row r="318" spans="1:8" ht="51">
      <c r="A318" s="4"/>
      <c r="B318" s="19"/>
      <c r="C318" s="19" t="s">
        <v>293</v>
      </c>
      <c r="D318" s="19"/>
      <c r="E318" s="20" t="s">
        <v>294</v>
      </c>
      <c r="F318" s="53">
        <f>F319+F321+F323</f>
        <v>964560</v>
      </c>
      <c r="G318" s="53">
        <f>G319+G321+G323</f>
        <v>1042740</v>
      </c>
      <c r="H318" s="53">
        <f>H319+H321+H323</f>
        <v>1120540</v>
      </c>
    </row>
    <row r="319" spans="1:8" ht="25.5">
      <c r="A319" s="4"/>
      <c r="B319" s="19"/>
      <c r="C319" s="19" t="s">
        <v>295</v>
      </c>
      <c r="D319" s="3"/>
      <c r="E319" s="20" t="s">
        <v>296</v>
      </c>
      <c r="F319" s="53">
        <f>F320</f>
        <v>229240</v>
      </c>
      <c r="G319" s="53">
        <f>G320</f>
        <v>247800</v>
      </c>
      <c r="H319" s="53">
        <f>H320</f>
        <v>266240</v>
      </c>
    </row>
    <row r="320" spans="1:8" ht="25.5">
      <c r="A320" s="4"/>
      <c r="B320" s="19"/>
      <c r="C320" s="19"/>
      <c r="D320" s="19" t="s">
        <v>64</v>
      </c>
      <c r="E320" s="20" t="s">
        <v>65</v>
      </c>
      <c r="F320" s="53">
        <v>229240</v>
      </c>
      <c r="G320" s="53">
        <v>247800</v>
      </c>
      <c r="H320" s="55">
        <v>266240</v>
      </c>
    </row>
    <row r="321" spans="1:8" ht="25.5">
      <c r="A321" s="4"/>
      <c r="B321" s="19"/>
      <c r="C321" s="19" t="s">
        <v>297</v>
      </c>
      <c r="D321" s="19"/>
      <c r="E321" s="20" t="s">
        <v>298</v>
      </c>
      <c r="F321" s="53">
        <f>F322</f>
        <v>77490</v>
      </c>
      <c r="G321" s="53">
        <f>G322</f>
        <v>83760</v>
      </c>
      <c r="H321" s="53">
        <f>H322</f>
        <v>89990</v>
      </c>
    </row>
    <row r="322" spans="1:8" ht="25.5">
      <c r="A322" s="4"/>
      <c r="B322" s="19"/>
      <c r="C322" s="19"/>
      <c r="D322" s="19" t="s">
        <v>64</v>
      </c>
      <c r="E322" s="20" t="s">
        <v>65</v>
      </c>
      <c r="F322" s="53">
        <v>77490</v>
      </c>
      <c r="G322" s="53">
        <v>83760</v>
      </c>
      <c r="H322" s="55">
        <v>89990</v>
      </c>
    </row>
    <row r="323" spans="1:8" ht="25.5">
      <c r="A323" s="4"/>
      <c r="B323" s="19"/>
      <c r="C323" s="19" t="s">
        <v>299</v>
      </c>
      <c r="D323" s="19"/>
      <c r="E323" s="20" t="s">
        <v>300</v>
      </c>
      <c r="F323" s="53">
        <f>F324</f>
        <v>657830</v>
      </c>
      <c r="G323" s="53">
        <f>G324</f>
        <v>711180</v>
      </c>
      <c r="H323" s="53">
        <f>H324</f>
        <v>764310</v>
      </c>
    </row>
    <row r="324" spans="1:8" ht="25.5">
      <c r="A324" s="4"/>
      <c r="B324" s="19"/>
      <c r="C324" s="19"/>
      <c r="D324" s="19" t="s">
        <v>64</v>
      </c>
      <c r="E324" s="20" t="s">
        <v>65</v>
      </c>
      <c r="F324" s="53">
        <v>657830</v>
      </c>
      <c r="G324" s="53">
        <v>711180</v>
      </c>
      <c r="H324" s="69">
        <v>764310</v>
      </c>
    </row>
    <row r="325" spans="1:8" ht="25.5">
      <c r="A325" s="4"/>
      <c r="B325" s="16" t="s">
        <v>197</v>
      </c>
      <c r="C325" s="40"/>
      <c r="D325" s="40"/>
      <c r="E325" s="17" t="s">
        <v>198</v>
      </c>
      <c r="F325" s="53">
        <f aca="true" t="shared" si="42" ref="F325:H326">F326</f>
        <v>39705</v>
      </c>
      <c r="G325" s="53">
        <f t="shared" si="42"/>
        <v>44470</v>
      </c>
      <c r="H325" s="53">
        <f t="shared" si="42"/>
        <v>49853</v>
      </c>
    </row>
    <row r="326" spans="1:8" ht="12.75">
      <c r="A326" s="4"/>
      <c r="B326" s="19"/>
      <c r="C326" s="19" t="s">
        <v>164</v>
      </c>
      <c r="D326" s="19"/>
      <c r="E326" s="20" t="s">
        <v>165</v>
      </c>
      <c r="F326" s="53">
        <f t="shared" si="42"/>
        <v>39705</v>
      </c>
      <c r="G326" s="53">
        <f t="shared" si="42"/>
        <v>44470</v>
      </c>
      <c r="H326" s="53">
        <f t="shared" si="42"/>
        <v>49853</v>
      </c>
    </row>
    <row r="327" spans="1:8" ht="76.5">
      <c r="A327" s="4"/>
      <c r="B327" s="19"/>
      <c r="C327" s="19" t="s">
        <v>199</v>
      </c>
      <c r="D327" s="19"/>
      <c r="E327" s="20" t="s">
        <v>200</v>
      </c>
      <c r="F327" s="53">
        <f>F328+F330</f>
        <v>39705</v>
      </c>
      <c r="G327" s="53">
        <f>G328+G330</f>
        <v>44470</v>
      </c>
      <c r="H327" s="53">
        <f>H328+H330</f>
        <v>49853</v>
      </c>
    </row>
    <row r="328" spans="1:8" ht="89.25">
      <c r="A328" s="4"/>
      <c r="B328" s="19"/>
      <c r="C328" s="19" t="s">
        <v>201</v>
      </c>
      <c r="D328" s="19"/>
      <c r="E328" s="20" t="s">
        <v>202</v>
      </c>
      <c r="F328" s="53">
        <f>F329</f>
        <v>26470</v>
      </c>
      <c r="G328" s="53">
        <f>G329</f>
        <v>29646</v>
      </c>
      <c r="H328" s="53">
        <f>H329</f>
        <v>33235</v>
      </c>
    </row>
    <row r="329" spans="1:8" ht="12.75">
      <c r="A329" s="4"/>
      <c r="B329" s="19"/>
      <c r="C329" s="19"/>
      <c r="D329" s="19" t="s">
        <v>161</v>
      </c>
      <c r="E329" s="20" t="s">
        <v>162</v>
      </c>
      <c r="F329" s="53">
        <v>26470</v>
      </c>
      <c r="G329" s="53">
        <v>29646</v>
      </c>
      <c r="H329" s="55">
        <v>33235</v>
      </c>
    </row>
    <row r="330" spans="1:8" ht="76.5">
      <c r="A330" s="4"/>
      <c r="B330" s="19"/>
      <c r="C330" s="19" t="s">
        <v>203</v>
      </c>
      <c r="D330" s="19"/>
      <c r="E330" s="20" t="s">
        <v>204</v>
      </c>
      <c r="F330" s="53">
        <f>F331</f>
        <v>13235</v>
      </c>
      <c r="G330" s="53">
        <f>G331</f>
        <v>14824</v>
      </c>
      <c r="H330" s="53">
        <f>H331</f>
        <v>16618</v>
      </c>
    </row>
    <row r="331" spans="1:8" ht="12.75">
      <c r="A331" s="4"/>
      <c r="B331" s="19"/>
      <c r="C331" s="19"/>
      <c r="D331" s="19" t="s">
        <v>161</v>
      </c>
      <c r="E331" s="20" t="s">
        <v>162</v>
      </c>
      <c r="F331" s="53">
        <v>13235</v>
      </c>
      <c r="G331" s="53">
        <v>14824</v>
      </c>
      <c r="H331" s="55">
        <v>16618</v>
      </c>
    </row>
    <row r="332" spans="1:8" s="10" customFormat="1" ht="25.5">
      <c r="A332" s="6">
        <v>700</v>
      </c>
      <c r="B332" s="7"/>
      <c r="C332" s="7"/>
      <c r="D332" s="7"/>
      <c r="E332" s="7" t="s">
        <v>301</v>
      </c>
      <c r="F332" s="9">
        <f>F333+F359</f>
        <v>13089923</v>
      </c>
      <c r="G332" s="9">
        <f>G333+G359</f>
        <v>13665595</v>
      </c>
      <c r="H332" s="9">
        <f>H333+H359</f>
        <v>14450716</v>
      </c>
    </row>
    <row r="333" spans="1:8" ht="12.75">
      <c r="A333" s="4"/>
      <c r="B333" s="12" t="s">
        <v>252</v>
      </c>
      <c r="C333" s="12"/>
      <c r="D333" s="12"/>
      <c r="E333" s="13" t="s">
        <v>253</v>
      </c>
      <c r="F333" s="14">
        <f>F334+F349+F353</f>
        <v>12608600</v>
      </c>
      <c r="G333" s="14">
        <f>G334+G349+G353</f>
        <v>13135950</v>
      </c>
      <c r="H333" s="14">
        <f>H334+H349+H353</f>
        <v>13876470</v>
      </c>
    </row>
    <row r="334" spans="1:8" ht="12.75">
      <c r="A334" s="4"/>
      <c r="B334" s="16" t="s">
        <v>265</v>
      </c>
      <c r="C334" s="16"/>
      <c r="D334" s="16"/>
      <c r="E334" s="17" t="s">
        <v>266</v>
      </c>
      <c r="F334" s="53">
        <f>F335+F339+F342</f>
        <v>11954500</v>
      </c>
      <c r="G334" s="53">
        <f>G335+G339+G342</f>
        <v>12777600</v>
      </c>
      <c r="H334" s="53">
        <f>H335+H339+H342</f>
        <v>13413800</v>
      </c>
    </row>
    <row r="335" spans="1:8" ht="38.25">
      <c r="A335" s="4"/>
      <c r="B335" s="19"/>
      <c r="C335" s="19" t="s">
        <v>267</v>
      </c>
      <c r="D335" s="19"/>
      <c r="E335" s="20" t="s">
        <v>268</v>
      </c>
      <c r="F335" s="53">
        <f aca="true" t="shared" si="43" ref="F335:H336">F336</f>
        <v>2841480</v>
      </c>
      <c r="G335" s="53">
        <f t="shared" si="43"/>
        <v>4091000</v>
      </c>
      <c r="H335" s="53">
        <f t="shared" si="43"/>
        <v>4466500</v>
      </c>
    </row>
    <row r="336" spans="1:8" ht="25.5">
      <c r="A336" s="4"/>
      <c r="B336" s="19"/>
      <c r="C336" s="19" t="s">
        <v>269</v>
      </c>
      <c r="D336" s="19"/>
      <c r="E336" s="20" t="s">
        <v>240</v>
      </c>
      <c r="F336" s="53">
        <f t="shared" si="43"/>
        <v>2841480</v>
      </c>
      <c r="G336" s="53">
        <f t="shared" si="43"/>
        <v>4091000</v>
      </c>
      <c r="H336" s="53">
        <f t="shared" si="43"/>
        <v>4466500</v>
      </c>
    </row>
    <row r="337" spans="1:8" ht="25.5">
      <c r="A337" s="4"/>
      <c r="B337" s="19"/>
      <c r="C337" s="19" t="s">
        <v>270</v>
      </c>
      <c r="D337" s="19" t="s">
        <v>64</v>
      </c>
      <c r="E337" s="20" t="s">
        <v>65</v>
      </c>
      <c r="F337" s="53">
        <v>2841480</v>
      </c>
      <c r="G337" s="53">
        <v>4091000</v>
      </c>
      <c r="H337" s="55">
        <v>4466500</v>
      </c>
    </row>
    <row r="338" spans="1:8" ht="38.25">
      <c r="A338" s="4"/>
      <c r="B338" s="19"/>
      <c r="C338" s="19"/>
      <c r="D338" s="19"/>
      <c r="E338" s="63" t="s">
        <v>33</v>
      </c>
      <c r="F338" s="53">
        <v>112000</v>
      </c>
      <c r="G338" s="53">
        <v>117500</v>
      </c>
      <c r="H338" s="55">
        <v>123200</v>
      </c>
    </row>
    <row r="339" spans="1:8" ht="25.5">
      <c r="A339" s="4"/>
      <c r="B339" s="5"/>
      <c r="C339" s="19" t="s">
        <v>271</v>
      </c>
      <c r="D339" s="19"/>
      <c r="E339" s="20" t="s">
        <v>272</v>
      </c>
      <c r="F339" s="53">
        <f aca="true" t="shared" si="44" ref="F339:H340">F340</f>
        <v>0</v>
      </c>
      <c r="G339" s="53">
        <f t="shared" si="44"/>
        <v>0</v>
      </c>
      <c r="H339" s="53">
        <f t="shared" si="44"/>
        <v>0</v>
      </c>
    </row>
    <row r="340" spans="1:8" ht="25.5">
      <c r="A340" s="4"/>
      <c r="B340" s="5"/>
      <c r="C340" s="19" t="s">
        <v>273</v>
      </c>
      <c r="D340" s="19"/>
      <c r="E340" s="20" t="s">
        <v>274</v>
      </c>
      <c r="F340" s="53">
        <f t="shared" si="44"/>
        <v>0</v>
      </c>
      <c r="G340" s="53">
        <f t="shared" si="44"/>
        <v>0</v>
      </c>
      <c r="H340" s="53">
        <f t="shared" si="44"/>
        <v>0</v>
      </c>
    </row>
    <row r="341" spans="1:8" ht="25.5">
      <c r="A341" s="4"/>
      <c r="B341" s="5"/>
      <c r="C341" s="19"/>
      <c r="D341" s="19" t="s">
        <v>64</v>
      </c>
      <c r="E341" s="20" t="s">
        <v>65</v>
      </c>
      <c r="F341" s="53"/>
      <c r="G341" s="53"/>
      <c r="H341" s="55"/>
    </row>
    <row r="342" spans="1:8" ht="12.75">
      <c r="A342" s="4"/>
      <c r="B342" s="5"/>
      <c r="C342" s="19" t="s">
        <v>34</v>
      </c>
      <c r="D342" s="19"/>
      <c r="E342" s="20" t="s">
        <v>35</v>
      </c>
      <c r="F342" s="53">
        <f>F343+F346</f>
        <v>9113020</v>
      </c>
      <c r="G342" s="53">
        <f>G343+G346</f>
        <v>8686600</v>
      </c>
      <c r="H342" s="53">
        <f>H343+H346</f>
        <v>8947300</v>
      </c>
    </row>
    <row r="343" spans="1:8" ht="76.5">
      <c r="A343" s="4"/>
      <c r="B343" s="5"/>
      <c r="C343" s="19" t="s">
        <v>123</v>
      </c>
      <c r="D343" s="19"/>
      <c r="E343" s="20" t="s">
        <v>124</v>
      </c>
      <c r="F343" s="53">
        <f aca="true" t="shared" si="45" ref="F343:H344">F344</f>
        <v>0</v>
      </c>
      <c r="G343" s="53">
        <f t="shared" si="45"/>
        <v>0</v>
      </c>
      <c r="H343" s="53">
        <f t="shared" si="45"/>
        <v>0</v>
      </c>
    </row>
    <row r="344" spans="1:8" ht="25.5">
      <c r="A344" s="4"/>
      <c r="B344" s="5"/>
      <c r="C344" s="19" t="s">
        <v>275</v>
      </c>
      <c r="D344" s="19"/>
      <c r="E344" s="20" t="s">
        <v>276</v>
      </c>
      <c r="F344" s="53">
        <f t="shared" si="45"/>
        <v>0</v>
      </c>
      <c r="G344" s="53">
        <f t="shared" si="45"/>
        <v>0</v>
      </c>
      <c r="H344" s="53">
        <f t="shared" si="45"/>
        <v>0</v>
      </c>
    </row>
    <row r="345" spans="1:8" ht="25.5">
      <c r="A345" s="4"/>
      <c r="B345" s="5"/>
      <c r="C345" s="19"/>
      <c r="D345" s="19" t="s">
        <v>64</v>
      </c>
      <c r="E345" s="20" t="s">
        <v>65</v>
      </c>
      <c r="F345" s="53"/>
      <c r="G345" s="53"/>
      <c r="H345" s="55"/>
    </row>
    <row r="346" spans="1:8" ht="89.25">
      <c r="A346" s="4"/>
      <c r="B346" s="5"/>
      <c r="C346" s="19" t="s">
        <v>36</v>
      </c>
      <c r="D346" s="19"/>
      <c r="E346" s="20" t="s">
        <v>37</v>
      </c>
      <c r="F346" s="53">
        <f aca="true" t="shared" si="46" ref="F346:H347">F347</f>
        <v>9113020</v>
      </c>
      <c r="G346" s="53">
        <f t="shared" si="46"/>
        <v>8686600</v>
      </c>
      <c r="H346" s="53">
        <f t="shared" si="46"/>
        <v>8947300</v>
      </c>
    </row>
    <row r="347" spans="1:8" ht="54.75" customHeight="1">
      <c r="A347" s="4"/>
      <c r="B347" s="5"/>
      <c r="C347" s="19" t="s">
        <v>277</v>
      </c>
      <c r="D347" s="19"/>
      <c r="E347" s="20" t="s">
        <v>278</v>
      </c>
      <c r="F347" s="53">
        <f t="shared" si="46"/>
        <v>9113020</v>
      </c>
      <c r="G347" s="53">
        <f t="shared" si="46"/>
        <v>8686600</v>
      </c>
      <c r="H347" s="53">
        <f t="shared" si="46"/>
        <v>8947300</v>
      </c>
    </row>
    <row r="348" spans="1:8" ht="25.5">
      <c r="A348" s="4"/>
      <c r="B348" s="5"/>
      <c r="C348" s="19"/>
      <c r="D348" s="19" t="s">
        <v>64</v>
      </c>
      <c r="E348" s="20" t="s">
        <v>65</v>
      </c>
      <c r="F348" s="53">
        <v>9113020</v>
      </c>
      <c r="G348" s="53">
        <v>8686600</v>
      </c>
      <c r="H348" s="55">
        <v>8947300</v>
      </c>
    </row>
    <row r="349" spans="1:8" ht="25.5">
      <c r="A349" s="4"/>
      <c r="B349" s="16" t="s">
        <v>279</v>
      </c>
      <c r="C349" s="16"/>
      <c r="D349" s="16"/>
      <c r="E349" s="17" t="s">
        <v>280</v>
      </c>
      <c r="F349" s="53">
        <f aca="true" t="shared" si="47" ref="F349:H351">F350</f>
        <v>54100</v>
      </c>
      <c r="G349" s="53">
        <f t="shared" si="47"/>
        <v>58350</v>
      </c>
      <c r="H349" s="53">
        <f t="shared" si="47"/>
        <v>62670</v>
      </c>
    </row>
    <row r="350" spans="1:8" ht="25.5">
      <c r="A350" s="4"/>
      <c r="B350" s="19"/>
      <c r="C350" s="19" t="s">
        <v>281</v>
      </c>
      <c r="D350" s="19"/>
      <c r="E350" s="20" t="s">
        <v>282</v>
      </c>
      <c r="F350" s="53">
        <f t="shared" si="47"/>
        <v>54100</v>
      </c>
      <c r="G350" s="53">
        <f t="shared" si="47"/>
        <v>58350</v>
      </c>
      <c r="H350" s="53">
        <f t="shared" si="47"/>
        <v>62670</v>
      </c>
    </row>
    <row r="351" spans="1:8" ht="12.75">
      <c r="A351" s="4"/>
      <c r="B351" s="19"/>
      <c r="C351" s="19" t="s">
        <v>283</v>
      </c>
      <c r="D351" s="19"/>
      <c r="E351" s="20" t="s">
        <v>284</v>
      </c>
      <c r="F351" s="53">
        <f t="shared" si="47"/>
        <v>54100</v>
      </c>
      <c r="G351" s="53">
        <f t="shared" si="47"/>
        <v>58350</v>
      </c>
      <c r="H351" s="53">
        <f t="shared" si="47"/>
        <v>62670</v>
      </c>
    </row>
    <row r="352" spans="1:8" ht="25.5">
      <c r="A352" s="4"/>
      <c r="B352" s="19"/>
      <c r="C352" s="19"/>
      <c r="D352" s="19" t="s">
        <v>64</v>
      </c>
      <c r="E352" s="20" t="s">
        <v>65</v>
      </c>
      <c r="F352" s="53">
        <v>54100</v>
      </c>
      <c r="G352" s="53">
        <v>58350</v>
      </c>
      <c r="H352" s="55">
        <v>62670</v>
      </c>
    </row>
    <row r="353" spans="1:8" ht="25.5">
      <c r="A353" s="4"/>
      <c r="B353" s="16" t="s">
        <v>235</v>
      </c>
      <c r="C353" s="16"/>
      <c r="D353" s="16"/>
      <c r="E353" s="17" t="s">
        <v>236</v>
      </c>
      <c r="F353" s="53">
        <f>F354</f>
        <v>600000</v>
      </c>
      <c r="G353" s="53">
        <f>G354</f>
        <v>300000</v>
      </c>
      <c r="H353" s="53">
        <f>H354</f>
        <v>400000</v>
      </c>
    </row>
    <row r="354" spans="1:8" ht="24.75" customHeight="1">
      <c r="A354" s="4"/>
      <c r="B354" s="5"/>
      <c r="C354" s="19" t="s">
        <v>285</v>
      </c>
      <c r="D354" s="19"/>
      <c r="E354" s="20" t="s">
        <v>286</v>
      </c>
      <c r="F354" s="53">
        <f>F357</f>
        <v>600000</v>
      </c>
      <c r="G354" s="53">
        <f>G357</f>
        <v>300000</v>
      </c>
      <c r="H354" s="53">
        <f>H357</f>
        <v>400000</v>
      </c>
    </row>
    <row r="355" spans="1:8" ht="76.5" hidden="1">
      <c r="A355" s="4"/>
      <c r="B355" s="5"/>
      <c r="C355" s="19" t="s">
        <v>287</v>
      </c>
      <c r="D355" s="19"/>
      <c r="E355" s="20" t="s">
        <v>288</v>
      </c>
      <c r="F355" s="53"/>
      <c r="G355" s="53"/>
      <c r="H355" s="55"/>
    </row>
    <row r="356" spans="1:8" ht="12.75" hidden="1">
      <c r="A356" s="4"/>
      <c r="B356" s="5"/>
      <c r="C356" s="19"/>
      <c r="D356" s="19" t="s">
        <v>55</v>
      </c>
      <c r="E356" s="20" t="s">
        <v>56</v>
      </c>
      <c r="F356" s="53"/>
      <c r="G356" s="53"/>
      <c r="H356" s="55"/>
    </row>
    <row r="357" spans="1:8" ht="63.75">
      <c r="A357" s="4"/>
      <c r="B357" s="5"/>
      <c r="C357" s="19" t="s">
        <v>289</v>
      </c>
      <c r="D357" s="19"/>
      <c r="E357" s="20" t="s">
        <v>290</v>
      </c>
      <c r="F357" s="53">
        <f>F358</f>
        <v>600000</v>
      </c>
      <c r="G357" s="53">
        <f>G358</f>
        <v>300000</v>
      </c>
      <c r="H357" s="53">
        <f>H358</f>
        <v>400000</v>
      </c>
    </row>
    <row r="358" spans="1:8" ht="12.75">
      <c r="A358" s="4"/>
      <c r="B358" s="5"/>
      <c r="C358" s="19"/>
      <c r="D358" s="19" t="s">
        <v>55</v>
      </c>
      <c r="E358" s="20" t="s">
        <v>56</v>
      </c>
      <c r="F358" s="53">
        <v>600000</v>
      </c>
      <c r="G358" s="53">
        <v>300000</v>
      </c>
      <c r="H358" s="55">
        <v>400000</v>
      </c>
    </row>
    <row r="359" spans="1:8" ht="12.75">
      <c r="A359" s="4"/>
      <c r="B359" s="12">
        <v>1000</v>
      </c>
      <c r="C359" s="12"/>
      <c r="D359" s="12"/>
      <c r="E359" s="13" t="s">
        <v>155</v>
      </c>
      <c r="F359" s="68">
        <f>F360+F364+F372</f>
        <v>481323</v>
      </c>
      <c r="G359" s="68">
        <f>G360+G364+G372</f>
        <v>529645</v>
      </c>
      <c r="H359" s="68">
        <f>H360+H364+H372</f>
        <v>574246</v>
      </c>
    </row>
    <row r="360" spans="1:8" ht="25.5">
      <c r="A360" s="4"/>
      <c r="B360" s="16">
        <v>1003</v>
      </c>
      <c r="C360" s="16"/>
      <c r="D360" s="16"/>
      <c r="E360" s="17" t="s">
        <v>163</v>
      </c>
      <c r="F360" s="53">
        <f aca="true" t="shared" si="48" ref="F360:H362">F361</f>
        <v>139600</v>
      </c>
      <c r="G360" s="53">
        <f t="shared" si="48"/>
        <v>159460</v>
      </c>
      <c r="H360" s="53">
        <f t="shared" si="48"/>
        <v>175410</v>
      </c>
    </row>
    <row r="361" spans="1:8" ht="12.75">
      <c r="A361" s="4"/>
      <c r="B361" s="5"/>
      <c r="C361" s="19" t="s">
        <v>164</v>
      </c>
      <c r="D361" s="19"/>
      <c r="E361" s="20" t="s">
        <v>165</v>
      </c>
      <c r="F361" s="53">
        <f t="shared" si="48"/>
        <v>139600</v>
      </c>
      <c r="G361" s="53">
        <f t="shared" si="48"/>
        <v>159460</v>
      </c>
      <c r="H361" s="53">
        <f t="shared" si="48"/>
        <v>175410</v>
      </c>
    </row>
    <row r="362" spans="1:8" ht="102">
      <c r="A362" s="4"/>
      <c r="B362" s="5"/>
      <c r="C362" s="19" t="s">
        <v>261</v>
      </c>
      <c r="D362" s="19"/>
      <c r="E362" s="20" t="s">
        <v>262</v>
      </c>
      <c r="F362" s="53">
        <f t="shared" si="48"/>
        <v>139600</v>
      </c>
      <c r="G362" s="53">
        <f t="shared" si="48"/>
        <v>159460</v>
      </c>
      <c r="H362" s="53">
        <f t="shared" si="48"/>
        <v>175410</v>
      </c>
    </row>
    <row r="363" spans="1:8" ht="12.75">
      <c r="A363" s="4"/>
      <c r="B363" s="5"/>
      <c r="C363" s="19"/>
      <c r="D363" s="19" t="s">
        <v>161</v>
      </c>
      <c r="E363" s="20" t="s">
        <v>162</v>
      </c>
      <c r="F363" s="53">
        <v>139600</v>
      </c>
      <c r="G363" s="53">
        <v>159460</v>
      </c>
      <c r="H363" s="55">
        <v>175410</v>
      </c>
    </row>
    <row r="364" spans="1:8" ht="12.75">
      <c r="A364" s="4"/>
      <c r="B364" s="16" t="s">
        <v>291</v>
      </c>
      <c r="C364" s="16"/>
      <c r="D364" s="16"/>
      <c r="E364" s="17" t="s">
        <v>292</v>
      </c>
      <c r="F364" s="53">
        <f>F365</f>
        <v>321870</v>
      </c>
      <c r="G364" s="53">
        <f>G365</f>
        <v>347950</v>
      </c>
      <c r="H364" s="53">
        <f>H365</f>
        <v>373910</v>
      </c>
    </row>
    <row r="365" spans="1:8" ht="51">
      <c r="A365" s="4"/>
      <c r="B365" s="19"/>
      <c r="C365" s="19" t="s">
        <v>293</v>
      </c>
      <c r="D365" s="19"/>
      <c r="E365" s="20" t="s">
        <v>294</v>
      </c>
      <c r="F365" s="53">
        <f>F366+F368+F370</f>
        <v>321870</v>
      </c>
      <c r="G365" s="53">
        <f>G366+G368+G370</f>
        <v>347950</v>
      </c>
      <c r="H365" s="53">
        <f>H366+H368+H370</f>
        <v>373910</v>
      </c>
    </row>
    <row r="366" spans="1:8" ht="25.5">
      <c r="A366" s="4"/>
      <c r="B366" s="19"/>
      <c r="C366" s="19" t="s">
        <v>295</v>
      </c>
      <c r="D366" s="3"/>
      <c r="E366" s="20" t="s">
        <v>296</v>
      </c>
      <c r="F366" s="53">
        <f>F367</f>
        <v>109770</v>
      </c>
      <c r="G366" s="53">
        <f>G367</f>
        <v>118650</v>
      </c>
      <c r="H366" s="53">
        <f>H367</f>
        <v>127480</v>
      </c>
    </row>
    <row r="367" spans="1:8" ht="25.5">
      <c r="A367" s="4"/>
      <c r="B367" s="19"/>
      <c r="C367" s="19"/>
      <c r="D367" s="19" t="s">
        <v>64</v>
      </c>
      <c r="E367" s="20" t="s">
        <v>65</v>
      </c>
      <c r="F367" s="53">
        <v>109770</v>
      </c>
      <c r="G367" s="53">
        <v>118650</v>
      </c>
      <c r="H367" s="55">
        <v>127480</v>
      </c>
    </row>
    <row r="368" spans="1:8" ht="25.5">
      <c r="A368" s="4"/>
      <c r="B368" s="19"/>
      <c r="C368" s="19" t="s">
        <v>297</v>
      </c>
      <c r="D368" s="19"/>
      <c r="E368" s="20" t="s">
        <v>298</v>
      </c>
      <c r="F368" s="53">
        <f>F369</f>
        <v>34450</v>
      </c>
      <c r="G368" s="53">
        <f>G369</f>
        <v>37240</v>
      </c>
      <c r="H368" s="53">
        <f>H369</f>
        <v>40020</v>
      </c>
    </row>
    <row r="369" spans="1:8" ht="25.5">
      <c r="A369" s="4"/>
      <c r="B369" s="19"/>
      <c r="C369" s="19"/>
      <c r="D369" s="19" t="s">
        <v>64</v>
      </c>
      <c r="E369" s="20" t="s">
        <v>65</v>
      </c>
      <c r="F369" s="53">
        <v>34450</v>
      </c>
      <c r="G369" s="53">
        <v>37240</v>
      </c>
      <c r="H369" s="55">
        <v>40020</v>
      </c>
    </row>
    <row r="370" spans="1:8" ht="25.5">
      <c r="A370" s="4"/>
      <c r="B370" s="19"/>
      <c r="C370" s="19" t="s">
        <v>299</v>
      </c>
      <c r="D370" s="19"/>
      <c r="E370" s="20" t="s">
        <v>300</v>
      </c>
      <c r="F370" s="53">
        <f>F371</f>
        <v>177650</v>
      </c>
      <c r="G370" s="53">
        <f>G371</f>
        <v>192060</v>
      </c>
      <c r="H370" s="53">
        <f>H371</f>
        <v>206410</v>
      </c>
    </row>
    <row r="371" spans="1:8" ht="25.5">
      <c r="A371" s="4"/>
      <c r="B371" s="19"/>
      <c r="C371" s="19"/>
      <c r="D371" s="19" t="s">
        <v>64</v>
      </c>
      <c r="E371" s="20" t="s">
        <v>65</v>
      </c>
      <c r="F371" s="53">
        <v>177650</v>
      </c>
      <c r="G371" s="53">
        <v>192060</v>
      </c>
      <c r="H371" s="55">
        <v>206410</v>
      </c>
    </row>
    <row r="372" spans="1:8" ht="25.5">
      <c r="A372" s="4"/>
      <c r="B372" s="16" t="s">
        <v>197</v>
      </c>
      <c r="C372" s="40"/>
      <c r="D372" s="40"/>
      <c r="E372" s="17" t="s">
        <v>198</v>
      </c>
      <c r="F372" s="53">
        <f aca="true" t="shared" si="49" ref="F372:H373">F373</f>
        <v>19853</v>
      </c>
      <c r="G372" s="53">
        <f t="shared" si="49"/>
        <v>22235</v>
      </c>
      <c r="H372" s="53">
        <f t="shared" si="49"/>
        <v>24926</v>
      </c>
    </row>
    <row r="373" spans="1:8" ht="12.75">
      <c r="A373" s="4"/>
      <c r="B373" s="19"/>
      <c r="C373" s="19" t="s">
        <v>164</v>
      </c>
      <c r="D373" s="19"/>
      <c r="E373" s="20" t="s">
        <v>165</v>
      </c>
      <c r="F373" s="53">
        <f t="shared" si="49"/>
        <v>19853</v>
      </c>
      <c r="G373" s="53">
        <f t="shared" si="49"/>
        <v>22235</v>
      </c>
      <c r="H373" s="53">
        <f t="shared" si="49"/>
        <v>24926</v>
      </c>
    </row>
    <row r="374" spans="1:8" ht="76.5">
      <c r="A374" s="4"/>
      <c r="B374" s="19"/>
      <c r="C374" s="19" t="s">
        <v>199</v>
      </c>
      <c r="D374" s="19"/>
      <c r="E374" s="20" t="s">
        <v>200</v>
      </c>
      <c r="F374" s="53">
        <f>F375+F377</f>
        <v>19853</v>
      </c>
      <c r="G374" s="53">
        <f>G375+G377</f>
        <v>22235</v>
      </c>
      <c r="H374" s="53">
        <f>H375+H377</f>
        <v>24926</v>
      </c>
    </row>
    <row r="375" spans="1:8" ht="89.25">
      <c r="A375" s="4"/>
      <c r="B375" s="19"/>
      <c r="C375" s="19" t="s">
        <v>201</v>
      </c>
      <c r="D375" s="19"/>
      <c r="E375" s="20" t="s">
        <v>202</v>
      </c>
      <c r="F375" s="53">
        <f>F376</f>
        <v>13235</v>
      </c>
      <c r="G375" s="53">
        <f>G376</f>
        <v>14823</v>
      </c>
      <c r="H375" s="53">
        <f>H376</f>
        <v>16617</v>
      </c>
    </row>
    <row r="376" spans="1:8" ht="12.75">
      <c r="A376" s="4"/>
      <c r="B376" s="19"/>
      <c r="C376" s="19"/>
      <c r="D376" s="19" t="s">
        <v>161</v>
      </c>
      <c r="E376" s="20" t="s">
        <v>162</v>
      </c>
      <c r="F376" s="53">
        <v>13235</v>
      </c>
      <c r="G376" s="53">
        <v>14823</v>
      </c>
      <c r="H376" s="55">
        <v>16617</v>
      </c>
    </row>
    <row r="377" spans="1:8" ht="76.5">
      <c r="A377" s="4"/>
      <c r="B377" s="19"/>
      <c r="C377" s="19" t="s">
        <v>203</v>
      </c>
      <c r="D377" s="19"/>
      <c r="E377" s="20" t="s">
        <v>204</v>
      </c>
      <c r="F377" s="53">
        <f>F378</f>
        <v>6618</v>
      </c>
      <c r="G377" s="53">
        <f>G378</f>
        <v>7412</v>
      </c>
      <c r="H377" s="53">
        <f>H378</f>
        <v>8309</v>
      </c>
    </row>
    <row r="378" spans="1:8" ht="12.75">
      <c r="A378" s="4"/>
      <c r="B378" s="19"/>
      <c r="C378" s="19"/>
      <c r="D378" s="19" t="s">
        <v>161</v>
      </c>
      <c r="E378" s="20" t="s">
        <v>162</v>
      </c>
      <c r="F378" s="53">
        <v>6618</v>
      </c>
      <c r="G378" s="53">
        <v>7412</v>
      </c>
      <c r="H378" s="55">
        <v>8309</v>
      </c>
    </row>
    <row r="379" spans="1:8" s="10" customFormat="1" ht="25.5">
      <c r="A379" s="6">
        <v>700</v>
      </c>
      <c r="B379" s="7"/>
      <c r="C379" s="7"/>
      <c r="D379" s="7"/>
      <c r="E379" s="7" t="s">
        <v>302</v>
      </c>
      <c r="F379" s="9">
        <f>F380+F406</f>
        <v>18454215</v>
      </c>
      <c r="G379" s="9">
        <f>G380+G406</f>
        <v>19304170</v>
      </c>
      <c r="H379" s="9">
        <f>H380+H406</f>
        <v>20605223</v>
      </c>
    </row>
    <row r="380" spans="1:8" ht="12.75">
      <c r="A380" s="4"/>
      <c r="B380" s="12" t="s">
        <v>252</v>
      </c>
      <c r="C380" s="12"/>
      <c r="D380" s="12"/>
      <c r="E380" s="13" t="s">
        <v>253</v>
      </c>
      <c r="F380" s="14">
        <f>F381+F396+F400</f>
        <v>17505100</v>
      </c>
      <c r="G380" s="14">
        <f>G381+G396+G400</f>
        <v>18264450</v>
      </c>
      <c r="H380" s="14">
        <f>H381+H396+H400</f>
        <v>19480160</v>
      </c>
    </row>
    <row r="381" spans="1:8" ht="12.75">
      <c r="A381" s="4"/>
      <c r="B381" s="16" t="s">
        <v>265</v>
      </c>
      <c r="C381" s="16"/>
      <c r="D381" s="16"/>
      <c r="E381" s="17" t="s">
        <v>266</v>
      </c>
      <c r="F381" s="53">
        <f>F382+F386+F389</f>
        <v>16980900</v>
      </c>
      <c r="G381" s="53">
        <f>G382+G386+G389</f>
        <v>18152200</v>
      </c>
      <c r="H381" s="53">
        <f>H382+H386+H389</f>
        <v>18959600</v>
      </c>
    </row>
    <row r="382" spans="1:8" ht="38.25">
      <c r="A382" s="4"/>
      <c r="B382" s="19"/>
      <c r="C382" s="19" t="s">
        <v>267</v>
      </c>
      <c r="D382" s="19"/>
      <c r="E382" s="20" t="s">
        <v>268</v>
      </c>
      <c r="F382" s="53">
        <f aca="true" t="shared" si="50" ref="F382:H383">F383</f>
        <v>3978600</v>
      </c>
      <c r="G382" s="53">
        <f t="shared" si="50"/>
        <v>4248900</v>
      </c>
      <c r="H382" s="53">
        <f t="shared" si="50"/>
        <v>4638800</v>
      </c>
    </row>
    <row r="383" spans="1:8" ht="25.5">
      <c r="A383" s="4"/>
      <c r="B383" s="19"/>
      <c r="C383" s="19" t="s">
        <v>269</v>
      </c>
      <c r="D383" s="19"/>
      <c r="E383" s="20" t="s">
        <v>240</v>
      </c>
      <c r="F383" s="53">
        <f t="shared" si="50"/>
        <v>3978600</v>
      </c>
      <c r="G383" s="53">
        <f t="shared" si="50"/>
        <v>4248900</v>
      </c>
      <c r="H383" s="53">
        <f t="shared" si="50"/>
        <v>4638800</v>
      </c>
    </row>
    <row r="384" spans="1:8" ht="25.5">
      <c r="A384" s="4"/>
      <c r="B384" s="19"/>
      <c r="C384" s="19" t="s">
        <v>270</v>
      </c>
      <c r="D384" s="19" t="s">
        <v>64</v>
      </c>
      <c r="E384" s="20" t="s">
        <v>65</v>
      </c>
      <c r="F384" s="53">
        <v>3978600</v>
      </c>
      <c r="G384" s="53">
        <v>4248900</v>
      </c>
      <c r="H384" s="55">
        <v>4638800</v>
      </c>
    </row>
    <row r="385" spans="1:8" ht="38.25">
      <c r="A385" s="4"/>
      <c r="B385" s="19"/>
      <c r="C385" s="19"/>
      <c r="D385" s="3"/>
      <c r="E385" s="20" t="s">
        <v>33</v>
      </c>
      <c r="F385" s="53">
        <v>330360</v>
      </c>
      <c r="G385" s="53">
        <v>340921</v>
      </c>
      <c r="H385" s="55">
        <v>342280</v>
      </c>
    </row>
    <row r="386" spans="1:8" ht="25.5">
      <c r="A386" s="4"/>
      <c r="B386" s="5"/>
      <c r="C386" s="19" t="s">
        <v>271</v>
      </c>
      <c r="D386" s="19"/>
      <c r="E386" s="20" t="s">
        <v>272</v>
      </c>
      <c r="F386" s="53">
        <f aca="true" t="shared" si="51" ref="F386:H387">F387</f>
        <v>0</v>
      </c>
      <c r="G386" s="53">
        <f t="shared" si="51"/>
        <v>0</v>
      </c>
      <c r="H386" s="53">
        <f t="shared" si="51"/>
        <v>0</v>
      </c>
    </row>
    <row r="387" spans="1:8" ht="25.5">
      <c r="A387" s="4"/>
      <c r="B387" s="5"/>
      <c r="C387" s="19" t="s">
        <v>273</v>
      </c>
      <c r="D387" s="19"/>
      <c r="E387" s="20" t="s">
        <v>274</v>
      </c>
      <c r="F387" s="53">
        <f t="shared" si="51"/>
        <v>0</v>
      </c>
      <c r="G387" s="53">
        <f t="shared" si="51"/>
        <v>0</v>
      </c>
      <c r="H387" s="53">
        <f t="shared" si="51"/>
        <v>0</v>
      </c>
    </row>
    <row r="388" spans="1:8" ht="25.5">
      <c r="A388" s="4"/>
      <c r="B388" s="5"/>
      <c r="C388" s="19"/>
      <c r="D388" s="19" t="s">
        <v>64</v>
      </c>
      <c r="E388" s="20" t="s">
        <v>65</v>
      </c>
      <c r="F388" s="53"/>
      <c r="G388" s="53"/>
      <c r="H388" s="55"/>
    </row>
    <row r="389" spans="1:8" ht="12.75">
      <c r="A389" s="4"/>
      <c r="B389" s="5"/>
      <c r="C389" s="19" t="s">
        <v>34</v>
      </c>
      <c r="D389" s="19"/>
      <c r="E389" s="20" t="s">
        <v>35</v>
      </c>
      <c r="F389" s="53">
        <f>F390+F393</f>
        <v>13002300</v>
      </c>
      <c r="G389" s="53">
        <f>G390+G393</f>
        <v>13903300</v>
      </c>
      <c r="H389" s="53">
        <f>H390+H393</f>
        <v>14320800</v>
      </c>
    </row>
    <row r="390" spans="1:8" ht="76.5">
      <c r="A390" s="4"/>
      <c r="B390" s="5"/>
      <c r="C390" s="19" t="s">
        <v>123</v>
      </c>
      <c r="D390" s="19"/>
      <c r="E390" s="20" t="s">
        <v>124</v>
      </c>
      <c r="F390" s="53">
        <f aca="true" t="shared" si="52" ref="F390:H391">F391</f>
        <v>0</v>
      </c>
      <c r="G390" s="53">
        <f t="shared" si="52"/>
        <v>0</v>
      </c>
      <c r="H390" s="53">
        <f t="shared" si="52"/>
        <v>0</v>
      </c>
    </row>
    <row r="391" spans="1:8" ht="25.5">
      <c r="A391" s="4"/>
      <c r="B391" s="5"/>
      <c r="C391" s="19" t="s">
        <v>275</v>
      </c>
      <c r="D391" s="19"/>
      <c r="E391" s="20" t="s">
        <v>276</v>
      </c>
      <c r="F391" s="53">
        <f t="shared" si="52"/>
        <v>0</v>
      </c>
      <c r="G391" s="53">
        <f t="shared" si="52"/>
        <v>0</v>
      </c>
      <c r="H391" s="53">
        <f t="shared" si="52"/>
        <v>0</v>
      </c>
    </row>
    <row r="392" spans="1:8" ht="25.5">
      <c r="A392" s="4"/>
      <c r="B392" s="5"/>
      <c r="C392" s="19"/>
      <c r="D392" s="19" t="s">
        <v>64</v>
      </c>
      <c r="E392" s="20" t="s">
        <v>65</v>
      </c>
      <c r="F392" s="53"/>
      <c r="G392" s="53"/>
      <c r="H392" s="55"/>
    </row>
    <row r="393" spans="1:8" ht="89.25">
      <c r="A393" s="4"/>
      <c r="B393" s="5"/>
      <c r="C393" s="19" t="s">
        <v>36</v>
      </c>
      <c r="D393" s="19"/>
      <c r="E393" s="20" t="s">
        <v>37</v>
      </c>
      <c r="F393" s="53">
        <f aca="true" t="shared" si="53" ref="F393:H394">F394</f>
        <v>13002300</v>
      </c>
      <c r="G393" s="53">
        <f t="shared" si="53"/>
        <v>13903300</v>
      </c>
      <c r="H393" s="53">
        <f t="shared" si="53"/>
        <v>14320800</v>
      </c>
    </row>
    <row r="394" spans="1:8" ht="57" customHeight="1">
      <c r="A394" s="4"/>
      <c r="B394" s="5"/>
      <c r="C394" s="19" t="s">
        <v>277</v>
      </c>
      <c r="D394" s="19"/>
      <c r="E394" s="20" t="s">
        <v>278</v>
      </c>
      <c r="F394" s="53">
        <f t="shared" si="53"/>
        <v>13002300</v>
      </c>
      <c r="G394" s="53">
        <f t="shared" si="53"/>
        <v>13903300</v>
      </c>
      <c r="H394" s="53">
        <f t="shared" si="53"/>
        <v>14320800</v>
      </c>
    </row>
    <row r="395" spans="1:8" ht="25.5">
      <c r="A395" s="4"/>
      <c r="B395" s="5"/>
      <c r="C395" s="19"/>
      <c r="D395" s="19" t="s">
        <v>64</v>
      </c>
      <c r="E395" s="20" t="s">
        <v>65</v>
      </c>
      <c r="F395" s="53">
        <v>13002300</v>
      </c>
      <c r="G395" s="53">
        <v>13903300</v>
      </c>
      <c r="H395" s="55">
        <v>14320800</v>
      </c>
    </row>
    <row r="396" spans="1:8" ht="25.5">
      <c r="A396" s="4"/>
      <c r="B396" s="16" t="s">
        <v>279</v>
      </c>
      <c r="C396" s="16"/>
      <c r="D396" s="16"/>
      <c r="E396" s="17" t="s">
        <v>280</v>
      </c>
      <c r="F396" s="53">
        <f aca="true" t="shared" si="54" ref="F396:H398">F397</f>
        <v>224200</v>
      </c>
      <c r="G396" s="53">
        <f t="shared" si="54"/>
        <v>112250</v>
      </c>
      <c r="H396" s="53">
        <f t="shared" si="54"/>
        <v>120560</v>
      </c>
    </row>
    <row r="397" spans="1:8" ht="25.5">
      <c r="A397" s="4"/>
      <c r="B397" s="19"/>
      <c r="C397" s="19" t="s">
        <v>281</v>
      </c>
      <c r="D397" s="19"/>
      <c r="E397" s="20" t="s">
        <v>282</v>
      </c>
      <c r="F397" s="53">
        <f t="shared" si="54"/>
        <v>224200</v>
      </c>
      <c r="G397" s="53">
        <f t="shared" si="54"/>
        <v>112250</v>
      </c>
      <c r="H397" s="53">
        <f t="shared" si="54"/>
        <v>120560</v>
      </c>
    </row>
    <row r="398" spans="1:8" ht="12.75">
      <c r="A398" s="4"/>
      <c r="B398" s="19"/>
      <c r="C398" s="19" t="s">
        <v>283</v>
      </c>
      <c r="D398" s="19"/>
      <c r="E398" s="20" t="s">
        <v>284</v>
      </c>
      <c r="F398" s="53">
        <f t="shared" si="54"/>
        <v>224200</v>
      </c>
      <c r="G398" s="53">
        <f t="shared" si="54"/>
        <v>112250</v>
      </c>
      <c r="H398" s="53">
        <f t="shared" si="54"/>
        <v>120560</v>
      </c>
    </row>
    <row r="399" spans="1:8" ht="25.5">
      <c r="A399" s="4"/>
      <c r="B399" s="19"/>
      <c r="C399" s="19"/>
      <c r="D399" s="19" t="s">
        <v>64</v>
      </c>
      <c r="E399" s="20" t="s">
        <v>65</v>
      </c>
      <c r="F399" s="53">
        <v>224200</v>
      </c>
      <c r="G399" s="53">
        <v>112250</v>
      </c>
      <c r="H399" s="55">
        <v>120560</v>
      </c>
    </row>
    <row r="400" spans="1:8" ht="25.5">
      <c r="A400" s="4"/>
      <c r="B400" s="16" t="s">
        <v>235</v>
      </c>
      <c r="C400" s="16"/>
      <c r="D400" s="16"/>
      <c r="E400" s="17" t="s">
        <v>236</v>
      </c>
      <c r="F400" s="53">
        <f>F401</f>
        <v>300000</v>
      </c>
      <c r="G400" s="53">
        <f>G401</f>
        <v>0</v>
      </c>
      <c r="H400" s="53">
        <f>H401</f>
        <v>400000</v>
      </c>
    </row>
    <row r="401" spans="1:8" ht="18.75" customHeight="1">
      <c r="A401" s="4"/>
      <c r="B401" s="5"/>
      <c r="C401" s="19" t="s">
        <v>285</v>
      </c>
      <c r="D401" s="19"/>
      <c r="E401" s="20" t="s">
        <v>286</v>
      </c>
      <c r="F401" s="53">
        <f>F404</f>
        <v>300000</v>
      </c>
      <c r="G401" s="53">
        <f>G404</f>
        <v>0</v>
      </c>
      <c r="H401" s="53">
        <f>H404</f>
        <v>400000</v>
      </c>
    </row>
    <row r="402" spans="1:8" ht="76.5" hidden="1">
      <c r="A402" s="4"/>
      <c r="B402" s="5"/>
      <c r="C402" s="19" t="s">
        <v>287</v>
      </c>
      <c r="D402" s="19"/>
      <c r="E402" s="20" t="s">
        <v>288</v>
      </c>
      <c r="F402" s="53"/>
      <c r="G402" s="53"/>
      <c r="H402" s="55"/>
    </row>
    <row r="403" spans="1:8" ht="12.75" hidden="1">
      <c r="A403" s="4"/>
      <c r="B403" s="5"/>
      <c r="C403" s="19"/>
      <c r="D403" s="19" t="s">
        <v>55</v>
      </c>
      <c r="E403" s="20" t="s">
        <v>56</v>
      </c>
      <c r="F403" s="53"/>
      <c r="G403" s="53"/>
      <c r="H403" s="55"/>
    </row>
    <row r="404" spans="1:8" ht="63.75">
      <c r="A404" s="4"/>
      <c r="B404" s="5"/>
      <c r="C404" s="19" t="s">
        <v>289</v>
      </c>
      <c r="D404" s="19"/>
      <c r="E404" s="20" t="s">
        <v>290</v>
      </c>
      <c r="F404" s="53">
        <f>F405</f>
        <v>300000</v>
      </c>
      <c r="G404" s="53">
        <f>G405</f>
        <v>0</v>
      </c>
      <c r="H404" s="53">
        <f>H405</f>
        <v>400000</v>
      </c>
    </row>
    <row r="405" spans="1:8" ht="12.75">
      <c r="A405" s="4"/>
      <c r="B405" s="5"/>
      <c r="C405" s="19"/>
      <c r="D405" s="19" t="s">
        <v>55</v>
      </c>
      <c r="E405" s="20" t="s">
        <v>56</v>
      </c>
      <c r="F405" s="53">
        <v>300000</v>
      </c>
      <c r="G405" s="53"/>
      <c r="H405" s="55">
        <v>400000</v>
      </c>
    </row>
    <row r="406" spans="1:8" ht="12.75">
      <c r="A406" s="4"/>
      <c r="B406" s="12">
        <v>1000</v>
      </c>
      <c r="C406" s="12"/>
      <c r="D406" s="12"/>
      <c r="E406" s="13" t="s">
        <v>155</v>
      </c>
      <c r="F406" s="68">
        <f>F407+F411+F419</f>
        <v>949115</v>
      </c>
      <c r="G406" s="68">
        <f>G407+G411+G419</f>
        <v>1039720</v>
      </c>
      <c r="H406" s="68">
        <f>H407+H411+H419</f>
        <v>1125063</v>
      </c>
    </row>
    <row r="407" spans="1:8" ht="25.5">
      <c r="A407" s="4"/>
      <c r="B407" s="16">
        <v>1003</v>
      </c>
      <c r="C407" s="16"/>
      <c r="D407" s="16"/>
      <c r="E407" s="17" t="s">
        <v>163</v>
      </c>
      <c r="F407" s="53">
        <f aca="true" t="shared" si="55" ref="F407:H409">F408</f>
        <v>197400</v>
      </c>
      <c r="G407" s="53">
        <f t="shared" si="55"/>
        <v>225500</v>
      </c>
      <c r="H407" s="53">
        <f t="shared" si="55"/>
        <v>248050</v>
      </c>
    </row>
    <row r="408" spans="1:8" ht="12.75">
      <c r="A408" s="4"/>
      <c r="B408" s="5"/>
      <c r="C408" s="19" t="s">
        <v>164</v>
      </c>
      <c r="D408" s="19"/>
      <c r="E408" s="20" t="s">
        <v>165</v>
      </c>
      <c r="F408" s="53">
        <f t="shared" si="55"/>
        <v>197400</v>
      </c>
      <c r="G408" s="53">
        <f t="shared" si="55"/>
        <v>225500</v>
      </c>
      <c r="H408" s="53">
        <f t="shared" si="55"/>
        <v>248050</v>
      </c>
    </row>
    <row r="409" spans="1:8" ht="102">
      <c r="A409" s="4"/>
      <c r="B409" s="5"/>
      <c r="C409" s="19" t="s">
        <v>261</v>
      </c>
      <c r="D409" s="19"/>
      <c r="E409" s="20" t="s">
        <v>262</v>
      </c>
      <c r="F409" s="53">
        <f t="shared" si="55"/>
        <v>197400</v>
      </c>
      <c r="G409" s="53">
        <f t="shared" si="55"/>
        <v>225500</v>
      </c>
      <c r="H409" s="53">
        <f t="shared" si="55"/>
        <v>248050</v>
      </c>
    </row>
    <row r="410" spans="1:8" ht="12.75">
      <c r="A410" s="4"/>
      <c r="B410" s="5"/>
      <c r="C410" s="19"/>
      <c r="D410" s="19" t="s">
        <v>161</v>
      </c>
      <c r="E410" s="20" t="s">
        <v>162</v>
      </c>
      <c r="F410" s="53">
        <v>197400</v>
      </c>
      <c r="G410" s="53">
        <v>225500</v>
      </c>
      <c r="H410" s="4">
        <v>248050</v>
      </c>
    </row>
    <row r="411" spans="1:8" ht="12.75">
      <c r="A411" s="4"/>
      <c r="B411" s="16" t="s">
        <v>291</v>
      </c>
      <c r="C411" s="16"/>
      <c r="D411" s="16"/>
      <c r="E411" s="17" t="s">
        <v>292</v>
      </c>
      <c r="F411" s="53">
        <f>F412</f>
        <v>712010</v>
      </c>
      <c r="G411" s="53">
        <f>G412</f>
        <v>769750</v>
      </c>
      <c r="H411" s="53">
        <f>H412</f>
        <v>827160</v>
      </c>
    </row>
    <row r="412" spans="1:8" ht="51">
      <c r="A412" s="4"/>
      <c r="B412" s="19"/>
      <c r="C412" s="19" t="s">
        <v>293</v>
      </c>
      <c r="D412" s="19"/>
      <c r="E412" s="20" t="s">
        <v>294</v>
      </c>
      <c r="F412" s="53">
        <f>F413+F415+F417</f>
        <v>712010</v>
      </c>
      <c r="G412" s="53">
        <f>G413+G415+G417</f>
        <v>769750</v>
      </c>
      <c r="H412" s="53">
        <f>H413+H415+H417</f>
        <v>827160</v>
      </c>
    </row>
    <row r="413" spans="1:8" ht="25.5">
      <c r="A413" s="4"/>
      <c r="B413" s="19"/>
      <c r="C413" s="19" t="s">
        <v>295</v>
      </c>
      <c r="D413" s="3"/>
      <c r="E413" s="20" t="s">
        <v>296</v>
      </c>
      <c r="F413" s="53">
        <f>F414</f>
        <v>226700</v>
      </c>
      <c r="G413" s="53">
        <f>G414</f>
        <v>245060</v>
      </c>
      <c r="H413" s="53">
        <f>H414</f>
        <v>263280</v>
      </c>
    </row>
    <row r="414" spans="1:8" ht="25.5">
      <c r="A414" s="4"/>
      <c r="B414" s="19"/>
      <c r="C414" s="19"/>
      <c r="D414" s="19" t="s">
        <v>64</v>
      </c>
      <c r="E414" s="20" t="s">
        <v>65</v>
      </c>
      <c r="F414" s="53">
        <v>226700</v>
      </c>
      <c r="G414" s="53">
        <v>245060</v>
      </c>
      <c r="H414" s="55">
        <v>263280</v>
      </c>
    </row>
    <row r="415" spans="1:8" ht="25.5">
      <c r="A415" s="4"/>
      <c r="B415" s="19"/>
      <c r="C415" s="19" t="s">
        <v>297</v>
      </c>
      <c r="D415" s="19"/>
      <c r="E415" s="20" t="s">
        <v>298</v>
      </c>
      <c r="F415" s="53">
        <f>F416</f>
        <v>79320</v>
      </c>
      <c r="G415" s="53">
        <f>G416</f>
        <v>85740</v>
      </c>
      <c r="H415" s="53">
        <f>H416</f>
        <v>92130</v>
      </c>
    </row>
    <row r="416" spans="1:8" ht="25.5">
      <c r="A416" s="4"/>
      <c r="B416" s="19"/>
      <c r="C416" s="19"/>
      <c r="D416" s="19" t="s">
        <v>64</v>
      </c>
      <c r="E416" s="20" t="s">
        <v>65</v>
      </c>
      <c r="F416" s="53">
        <v>79320</v>
      </c>
      <c r="G416" s="53">
        <v>85740</v>
      </c>
      <c r="H416" s="55">
        <v>92130</v>
      </c>
    </row>
    <row r="417" spans="1:8" ht="25.5">
      <c r="A417" s="4"/>
      <c r="B417" s="19"/>
      <c r="C417" s="19" t="s">
        <v>299</v>
      </c>
      <c r="D417" s="19"/>
      <c r="E417" s="20" t="s">
        <v>300</v>
      </c>
      <c r="F417" s="53">
        <f>F418</f>
        <v>405990</v>
      </c>
      <c r="G417" s="53">
        <f>G418</f>
        <v>438950</v>
      </c>
      <c r="H417" s="53">
        <f>H418</f>
        <v>471750</v>
      </c>
    </row>
    <row r="418" spans="1:8" ht="25.5">
      <c r="A418" s="4"/>
      <c r="B418" s="19"/>
      <c r="C418" s="19"/>
      <c r="D418" s="19" t="s">
        <v>64</v>
      </c>
      <c r="E418" s="20" t="s">
        <v>65</v>
      </c>
      <c r="F418" s="53">
        <v>405990</v>
      </c>
      <c r="G418" s="53">
        <v>438950</v>
      </c>
      <c r="H418" s="55">
        <v>471750</v>
      </c>
    </row>
    <row r="419" spans="1:8" ht="25.5">
      <c r="A419" s="4"/>
      <c r="B419" s="16" t="s">
        <v>197</v>
      </c>
      <c r="C419" s="40"/>
      <c r="D419" s="40"/>
      <c r="E419" s="17" t="s">
        <v>198</v>
      </c>
      <c r="F419" s="53">
        <f aca="true" t="shared" si="56" ref="F419:H420">F420</f>
        <v>39705</v>
      </c>
      <c r="G419" s="53">
        <f t="shared" si="56"/>
        <v>44470</v>
      </c>
      <c r="H419" s="53">
        <f t="shared" si="56"/>
        <v>49853</v>
      </c>
    </row>
    <row r="420" spans="1:8" ht="12.75">
      <c r="A420" s="4"/>
      <c r="B420" s="19"/>
      <c r="C420" s="19" t="s">
        <v>164</v>
      </c>
      <c r="D420" s="19"/>
      <c r="E420" s="20" t="s">
        <v>165</v>
      </c>
      <c r="F420" s="53">
        <f t="shared" si="56"/>
        <v>39705</v>
      </c>
      <c r="G420" s="53">
        <f t="shared" si="56"/>
        <v>44470</v>
      </c>
      <c r="H420" s="53">
        <f t="shared" si="56"/>
        <v>49853</v>
      </c>
    </row>
    <row r="421" spans="1:8" ht="76.5">
      <c r="A421" s="4"/>
      <c r="B421" s="19"/>
      <c r="C421" s="19" t="s">
        <v>199</v>
      </c>
      <c r="D421" s="19"/>
      <c r="E421" s="20" t="s">
        <v>200</v>
      </c>
      <c r="F421" s="53">
        <f>F422+F424</f>
        <v>39705</v>
      </c>
      <c r="G421" s="53">
        <f>G422+G424</f>
        <v>44470</v>
      </c>
      <c r="H421" s="53">
        <f>H422+H424</f>
        <v>49853</v>
      </c>
    </row>
    <row r="422" spans="1:8" ht="89.25">
      <c r="A422" s="4"/>
      <c r="B422" s="19"/>
      <c r="C422" s="19" t="s">
        <v>201</v>
      </c>
      <c r="D422" s="19"/>
      <c r="E422" s="20" t="s">
        <v>202</v>
      </c>
      <c r="F422" s="53">
        <f>F423</f>
        <v>26470</v>
      </c>
      <c r="G422" s="53">
        <f>G423</f>
        <v>29646</v>
      </c>
      <c r="H422" s="53">
        <f>H423</f>
        <v>33235</v>
      </c>
    </row>
    <row r="423" spans="1:8" ht="12.75">
      <c r="A423" s="4"/>
      <c r="B423" s="19"/>
      <c r="C423" s="19"/>
      <c r="D423" s="19" t="s">
        <v>161</v>
      </c>
      <c r="E423" s="20" t="s">
        <v>162</v>
      </c>
      <c r="F423" s="53">
        <v>26470</v>
      </c>
      <c r="G423" s="53">
        <v>29646</v>
      </c>
      <c r="H423" s="55">
        <v>33235</v>
      </c>
    </row>
    <row r="424" spans="1:8" ht="76.5">
      <c r="A424" s="4"/>
      <c r="B424" s="19"/>
      <c r="C424" s="19" t="s">
        <v>203</v>
      </c>
      <c r="D424" s="19"/>
      <c r="E424" s="20" t="s">
        <v>204</v>
      </c>
      <c r="F424" s="53">
        <f>F425</f>
        <v>13235</v>
      </c>
      <c r="G424" s="53">
        <f>G425</f>
        <v>14824</v>
      </c>
      <c r="H424" s="53">
        <f>H425</f>
        <v>16618</v>
      </c>
    </row>
    <row r="425" spans="1:8" ht="12.75">
      <c r="A425" s="4"/>
      <c r="B425" s="19"/>
      <c r="C425" s="19"/>
      <c r="D425" s="19" t="s">
        <v>161</v>
      </c>
      <c r="E425" s="20" t="s">
        <v>162</v>
      </c>
      <c r="F425" s="53">
        <v>13235</v>
      </c>
      <c r="G425" s="53">
        <v>14824</v>
      </c>
      <c r="H425" s="55">
        <v>16618</v>
      </c>
    </row>
    <row r="426" spans="1:8" s="10" customFormat="1" ht="25.5">
      <c r="A426" s="6">
        <v>700</v>
      </c>
      <c r="B426" s="7"/>
      <c r="C426" s="7"/>
      <c r="D426" s="7"/>
      <c r="E426" s="7" t="s">
        <v>303</v>
      </c>
      <c r="F426" s="9">
        <f>F427+F452</f>
        <v>14287863</v>
      </c>
      <c r="G426" s="9">
        <f>G427+G452</f>
        <v>15291046</v>
      </c>
      <c r="H426" s="9">
        <f>H427+H452</f>
        <v>15855296</v>
      </c>
    </row>
    <row r="427" spans="1:8" ht="12.75">
      <c r="A427" s="4"/>
      <c r="B427" s="12" t="s">
        <v>252</v>
      </c>
      <c r="C427" s="12"/>
      <c r="D427" s="12"/>
      <c r="E427" s="13" t="s">
        <v>253</v>
      </c>
      <c r="F427" s="14">
        <f>F428+F443</f>
        <v>13788900</v>
      </c>
      <c r="G427" s="14">
        <f>G428+G443</f>
        <v>14744100</v>
      </c>
      <c r="H427" s="14">
        <f>H428+H443</f>
        <v>15263300</v>
      </c>
    </row>
    <row r="428" spans="1:8" ht="12.75">
      <c r="A428" s="4"/>
      <c r="B428" s="16" t="s">
        <v>265</v>
      </c>
      <c r="C428" s="16"/>
      <c r="D428" s="16"/>
      <c r="E428" s="17" t="s">
        <v>266</v>
      </c>
      <c r="F428" s="53">
        <f>F429+F433+F436</f>
        <v>13747000</v>
      </c>
      <c r="G428" s="53">
        <f>G429+G433+G436</f>
        <v>14698900</v>
      </c>
      <c r="H428" s="53">
        <f>H429+H433+H436</f>
        <v>15214800</v>
      </c>
    </row>
    <row r="429" spans="1:8" ht="38.25">
      <c r="A429" s="4"/>
      <c r="B429" s="19"/>
      <c r="C429" s="19" t="s">
        <v>267</v>
      </c>
      <c r="D429" s="19"/>
      <c r="E429" s="20" t="s">
        <v>268</v>
      </c>
      <c r="F429" s="53">
        <f aca="true" t="shared" si="57" ref="F429:H430">F430</f>
        <v>3079100</v>
      </c>
      <c r="G429" s="53">
        <f t="shared" si="57"/>
        <v>1198000</v>
      </c>
      <c r="H429" s="53">
        <f t="shared" si="57"/>
        <v>1308000</v>
      </c>
    </row>
    <row r="430" spans="1:8" ht="25.5">
      <c r="A430" s="4"/>
      <c r="B430" s="19"/>
      <c r="C430" s="19" t="s">
        <v>269</v>
      </c>
      <c r="D430" s="19"/>
      <c r="E430" s="20" t="s">
        <v>240</v>
      </c>
      <c r="F430" s="53">
        <f t="shared" si="57"/>
        <v>3079100</v>
      </c>
      <c r="G430" s="53">
        <f t="shared" si="57"/>
        <v>1198000</v>
      </c>
      <c r="H430" s="53">
        <f t="shared" si="57"/>
        <v>1308000</v>
      </c>
    </row>
    <row r="431" spans="1:8" ht="25.5">
      <c r="A431" s="4"/>
      <c r="B431" s="19"/>
      <c r="C431" s="19" t="s">
        <v>270</v>
      </c>
      <c r="D431" s="19" t="s">
        <v>64</v>
      </c>
      <c r="E431" s="20" t="s">
        <v>65</v>
      </c>
      <c r="F431" s="53">
        <v>3079100</v>
      </c>
      <c r="G431" s="53">
        <v>1198000</v>
      </c>
      <c r="H431" s="55">
        <v>1308000</v>
      </c>
    </row>
    <row r="432" spans="1:8" ht="38.25">
      <c r="A432" s="4"/>
      <c r="B432" s="19"/>
      <c r="C432" s="19"/>
      <c r="D432" s="3"/>
      <c r="E432" s="20" t="s">
        <v>33</v>
      </c>
      <c r="F432" s="53">
        <v>16400</v>
      </c>
      <c r="G432" s="53">
        <v>211000</v>
      </c>
      <c r="H432" s="55">
        <v>211000</v>
      </c>
    </row>
    <row r="433" spans="1:8" ht="25.5">
      <c r="A433" s="4"/>
      <c r="B433" s="5"/>
      <c r="C433" s="19" t="s">
        <v>271</v>
      </c>
      <c r="D433" s="19"/>
      <c r="E433" s="20" t="s">
        <v>272</v>
      </c>
      <c r="F433" s="53">
        <f aca="true" t="shared" si="58" ref="F433:H434">F434</f>
        <v>0</v>
      </c>
      <c r="G433" s="53">
        <f t="shared" si="58"/>
        <v>0</v>
      </c>
      <c r="H433" s="53">
        <f t="shared" si="58"/>
        <v>0</v>
      </c>
    </row>
    <row r="434" spans="1:8" ht="25.5">
      <c r="A434" s="4"/>
      <c r="B434" s="5"/>
      <c r="C434" s="19" t="s">
        <v>273</v>
      </c>
      <c r="D434" s="19"/>
      <c r="E434" s="20" t="s">
        <v>274</v>
      </c>
      <c r="F434" s="53">
        <f t="shared" si="58"/>
        <v>0</v>
      </c>
      <c r="G434" s="53">
        <f t="shared" si="58"/>
        <v>0</v>
      </c>
      <c r="H434" s="53">
        <f t="shared" si="58"/>
        <v>0</v>
      </c>
    </row>
    <row r="435" spans="1:8" ht="25.5">
      <c r="A435" s="4"/>
      <c r="B435" s="5"/>
      <c r="C435" s="19"/>
      <c r="D435" s="19" t="s">
        <v>64</v>
      </c>
      <c r="E435" s="20" t="s">
        <v>65</v>
      </c>
      <c r="F435" s="53"/>
      <c r="G435" s="53"/>
      <c r="H435" s="4"/>
    </row>
    <row r="436" spans="1:8" ht="12.75">
      <c r="A436" s="4"/>
      <c r="B436" s="5"/>
      <c r="C436" s="19" t="s">
        <v>34</v>
      </c>
      <c r="D436" s="19"/>
      <c r="E436" s="20" t="s">
        <v>35</v>
      </c>
      <c r="F436" s="53">
        <f>F437+F440</f>
        <v>10667900</v>
      </c>
      <c r="G436" s="53">
        <f>G437+G440</f>
        <v>13500900</v>
      </c>
      <c r="H436" s="53">
        <f>H437+H440</f>
        <v>13906800</v>
      </c>
    </row>
    <row r="437" spans="1:8" ht="76.5">
      <c r="A437" s="4"/>
      <c r="B437" s="5"/>
      <c r="C437" s="19" t="s">
        <v>123</v>
      </c>
      <c r="D437" s="19"/>
      <c r="E437" s="20" t="s">
        <v>124</v>
      </c>
      <c r="F437" s="53">
        <f aca="true" t="shared" si="59" ref="F437:H438">F438</f>
        <v>0</v>
      </c>
      <c r="G437" s="53">
        <f t="shared" si="59"/>
        <v>0</v>
      </c>
      <c r="H437" s="53">
        <f t="shared" si="59"/>
        <v>0</v>
      </c>
    </row>
    <row r="438" spans="1:8" ht="25.5">
      <c r="A438" s="4"/>
      <c r="B438" s="5"/>
      <c r="C438" s="19" t="s">
        <v>275</v>
      </c>
      <c r="D438" s="19"/>
      <c r="E438" s="20" t="s">
        <v>276</v>
      </c>
      <c r="F438" s="53">
        <f t="shared" si="59"/>
        <v>0</v>
      </c>
      <c r="G438" s="53">
        <f t="shared" si="59"/>
        <v>0</v>
      </c>
      <c r="H438" s="53">
        <f t="shared" si="59"/>
        <v>0</v>
      </c>
    </row>
    <row r="439" spans="1:8" ht="25.5">
      <c r="A439" s="4"/>
      <c r="B439" s="5"/>
      <c r="C439" s="19"/>
      <c r="D439" s="19" t="s">
        <v>64</v>
      </c>
      <c r="E439" s="20" t="s">
        <v>65</v>
      </c>
      <c r="F439" s="53"/>
      <c r="G439" s="53"/>
      <c r="H439" s="4"/>
    </row>
    <row r="440" spans="1:8" ht="89.25">
      <c r="A440" s="4"/>
      <c r="B440" s="5"/>
      <c r="C440" s="19" t="s">
        <v>36</v>
      </c>
      <c r="D440" s="19"/>
      <c r="E440" s="20" t="s">
        <v>37</v>
      </c>
      <c r="F440" s="53">
        <f aca="true" t="shared" si="60" ref="F440:H441">F441</f>
        <v>10667900</v>
      </c>
      <c r="G440" s="53">
        <f t="shared" si="60"/>
        <v>13500900</v>
      </c>
      <c r="H440" s="53">
        <f t="shared" si="60"/>
        <v>13906800</v>
      </c>
    </row>
    <row r="441" spans="1:8" ht="54.75" customHeight="1">
      <c r="A441" s="4"/>
      <c r="B441" s="5"/>
      <c r="C441" s="19" t="s">
        <v>277</v>
      </c>
      <c r="D441" s="19"/>
      <c r="E441" s="20" t="s">
        <v>278</v>
      </c>
      <c r="F441" s="53">
        <f t="shared" si="60"/>
        <v>10667900</v>
      </c>
      <c r="G441" s="53">
        <f t="shared" si="60"/>
        <v>13500900</v>
      </c>
      <c r="H441" s="53">
        <f t="shared" si="60"/>
        <v>13906800</v>
      </c>
    </row>
    <row r="442" spans="1:8" ht="25.5">
      <c r="A442" s="4"/>
      <c r="B442" s="5"/>
      <c r="C442" s="19"/>
      <c r="D442" s="19" t="s">
        <v>64</v>
      </c>
      <c r="E442" s="20" t="s">
        <v>65</v>
      </c>
      <c r="F442" s="53">
        <v>10667900</v>
      </c>
      <c r="G442" s="53">
        <v>13500900</v>
      </c>
      <c r="H442" s="55">
        <v>13906800</v>
      </c>
    </row>
    <row r="443" spans="1:8" ht="25.5">
      <c r="A443" s="4"/>
      <c r="B443" s="16" t="s">
        <v>279</v>
      </c>
      <c r="C443" s="16"/>
      <c r="D443" s="16"/>
      <c r="E443" s="17" t="s">
        <v>280</v>
      </c>
      <c r="F443" s="53">
        <f aca="true" t="shared" si="61" ref="F443:H445">F444</f>
        <v>41900</v>
      </c>
      <c r="G443" s="53">
        <f t="shared" si="61"/>
        <v>45200</v>
      </c>
      <c r="H443" s="53">
        <f t="shared" si="61"/>
        <v>48500</v>
      </c>
    </row>
    <row r="444" spans="1:8" ht="25.5">
      <c r="A444" s="4"/>
      <c r="B444" s="19"/>
      <c r="C444" s="19" t="s">
        <v>281</v>
      </c>
      <c r="D444" s="19"/>
      <c r="E444" s="20" t="s">
        <v>282</v>
      </c>
      <c r="F444" s="53">
        <f t="shared" si="61"/>
        <v>41900</v>
      </c>
      <c r="G444" s="53">
        <f t="shared" si="61"/>
        <v>45200</v>
      </c>
      <c r="H444" s="53">
        <f t="shared" si="61"/>
        <v>48500</v>
      </c>
    </row>
    <row r="445" spans="1:8" ht="12.75">
      <c r="A445" s="4"/>
      <c r="B445" s="19"/>
      <c r="C445" s="19" t="s">
        <v>283</v>
      </c>
      <c r="D445" s="19"/>
      <c r="E445" s="20" t="s">
        <v>284</v>
      </c>
      <c r="F445" s="53">
        <f t="shared" si="61"/>
        <v>41900</v>
      </c>
      <c r="G445" s="53">
        <f t="shared" si="61"/>
        <v>45200</v>
      </c>
      <c r="H445" s="53">
        <f t="shared" si="61"/>
        <v>48500</v>
      </c>
    </row>
    <row r="446" spans="1:8" ht="24.75" customHeight="1">
      <c r="A446" s="4"/>
      <c r="B446" s="19"/>
      <c r="C446" s="19"/>
      <c r="D446" s="19" t="s">
        <v>64</v>
      </c>
      <c r="E446" s="20" t="s">
        <v>65</v>
      </c>
      <c r="F446" s="53">
        <v>41900</v>
      </c>
      <c r="G446" s="53">
        <v>45200</v>
      </c>
      <c r="H446" s="55">
        <v>48500</v>
      </c>
    </row>
    <row r="447" spans="1:8" ht="25.5" hidden="1">
      <c r="A447" s="4"/>
      <c r="B447" s="5"/>
      <c r="C447" s="19" t="s">
        <v>285</v>
      </c>
      <c r="D447" s="19"/>
      <c r="E447" s="20" t="s">
        <v>286</v>
      </c>
      <c r="F447" s="53"/>
      <c r="G447" s="53"/>
      <c r="H447" s="55"/>
    </row>
    <row r="448" spans="1:8" ht="76.5" hidden="1">
      <c r="A448" s="4"/>
      <c r="B448" s="5"/>
      <c r="C448" s="19" t="s">
        <v>287</v>
      </c>
      <c r="D448" s="19"/>
      <c r="E448" s="20" t="s">
        <v>288</v>
      </c>
      <c r="F448" s="53"/>
      <c r="G448" s="53"/>
      <c r="H448" s="55"/>
    </row>
    <row r="449" spans="1:8" ht="12.75" hidden="1">
      <c r="A449" s="4"/>
      <c r="B449" s="5"/>
      <c r="C449" s="19"/>
      <c r="D449" s="19" t="s">
        <v>55</v>
      </c>
      <c r="E449" s="20" t="s">
        <v>56</v>
      </c>
      <c r="F449" s="53"/>
      <c r="G449" s="53"/>
      <c r="H449" s="55"/>
    </row>
    <row r="450" spans="1:8" ht="63.75" hidden="1">
      <c r="A450" s="4"/>
      <c r="B450" s="5"/>
      <c r="C450" s="19" t="s">
        <v>289</v>
      </c>
      <c r="D450" s="19"/>
      <c r="E450" s="20" t="s">
        <v>290</v>
      </c>
      <c r="F450" s="53"/>
      <c r="G450" s="53"/>
      <c r="H450" s="55"/>
    </row>
    <row r="451" spans="1:8" ht="12.75" hidden="1">
      <c r="A451" s="4"/>
      <c r="B451" s="5"/>
      <c r="C451" s="19"/>
      <c r="D451" s="19" t="s">
        <v>55</v>
      </c>
      <c r="E451" s="20" t="s">
        <v>56</v>
      </c>
      <c r="F451" s="53"/>
      <c r="G451" s="53"/>
      <c r="H451" s="55"/>
    </row>
    <row r="452" spans="1:8" ht="12.75">
      <c r="A452" s="4"/>
      <c r="B452" s="12">
        <v>1000</v>
      </c>
      <c r="C452" s="12"/>
      <c r="D452" s="12"/>
      <c r="E452" s="13" t="s">
        <v>155</v>
      </c>
      <c r="F452" s="68">
        <f>F453+F457+F465</f>
        <v>498963</v>
      </c>
      <c r="G452" s="68">
        <f>G453+G457+G465</f>
        <v>546946</v>
      </c>
      <c r="H452" s="68">
        <f>H453+H457+H465</f>
        <v>591996</v>
      </c>
    </row>
    <row r="453" spans="1:8" ht="25.5">
      <c r="A453" s="4"/>
      <c r="B453" s="16">
        <v>1003</v>
      </c>
      <c r="C453" s="16"/>
      <c r="D453" s="16"/>
      <c r="E453" s="17" t="s">
        <v>163</v>
      </c>
      <c r="F453" s="53">
        <f aca="true" t="shared" si="62" ref="F453:H455">F454</f>
        <v>111200</v>
      </c>
      <c r="G453" s="53">
        <f t="shared" si="62"/>
        <v>127000</v>
      </c>
      <c r="H453" s="53">
        <f t="shared" si="62"/>
        <v>139710</v>
      </c>
    </row>
    <row r="454" spans="1:8" ht="12.75">
      <c r="A454" s="4"/>
      <c r="B454" s="5"/>
      <c r="C454" s="19" t="s">
        <v>164</v>
      </c>
      <c r="D454" s="19"/>
      <c r="E454" s="20" t="s">
        <v>165</v>
      </c>
      <c r="F454" s="53">
        <f t="shared" si="62"/>
        <v>111200</v>
      </c>
      <c r="G454" s="53">
        <f t="shared" si="62"/>
        <v>127000</v>
      </c>
      <c r="H454" s="53">
        <f t="shared" si="62"/>
        <v>139710</v>
      </c>
    </row>
    <row r="455" spans="1:8" ht="102">
      <c r="A455" s="4"/>
      <c r="B455" s="5"/>
      <c r="C455" s="19" t="s">
        <v>261</v>
      </c>
      <c r="D455" s="19"/>
      <c r="E455" s="20" t="s">
        <v>262</v>
      </c>
      <c r="F455" s="53">
        <f t="shared" si="62"/>
        <v>111200</v>
      </c>
      <c r="G455" s="53">
        <f t="shared" si="62"/>
        <v>127000</v>
      </c>
      <c r="H455" s="53">
        <f t="shared" si="62"/>
        <v>139710</v>
      </c>
    </row>
    <row r="456" spans="1:8" ht="12.75">
      <c r="A456" s="4"/>
      <c r="B456" s="5"/>
      <c r="C456" s="19"/>
      <c r="D456" s="19" t="s">
        <v>161</v>
      </c>
      <c r="E456" s="20" t="s">
        <v>162</v>
      </c>
      <c r="F456" s="53">
        <v>111200</v>
      </c>
      <c r="G456" s="53">
        <v>127000</v>
      </c>
      <c r="H456" s="55">
        <v>139710</v>
      </c>
    </row>
    <row r="457" spans="1:8" ht="12.75">
      <c r="A457" s="4"/>
      <c r="B457" s="16" t="s">
        <v>291</v>
      </c>
      <c r="C457" s="16"/>
      <c r="D457" s="16"/>
      <c r="E457" s="17" t="s">
        <v>292</v>
      </c>
      <c r="F457" s="53">
        <f>F458</f>
        <v>367910</v>
      </c>
      <c r="G457" s="53">
        <f>G458</f>
        <v>397710</v>
      </c>
      <c r="H457" s="53">
        <f>H458</f>
        <v>427360</v>
      </c>
    </row>
    <row r="458" spans="1:8" ht="51">
      <c r="A458" s="4"/>
      <c r="B458" s="19"/>
      <c r="C458" s="19" t="s">
        <v>293</v>
      </c>
      <c r="D458" s="19"/>
      <c r="E458" s="20" t="s">
        <v>294</v>
      </c>
      <c r="F458" s="53">
        <f>F459+F461+F463</f>
        <v>367910</v>
      </c>
      <c r="G458" s="53">
        <f>G459+G461+G463</f>
        <v>397710</v>
      </c>
      <c r="H458" s="53">
        <f>H459+H461+H463</f>
        <v>427360</v>
      </c>
    </row>
    <row r="459" spans="1:8" ht="25.5">
      <c r="A459" s="4"/>
      <c r="B459" s="19"/>
      <c r="C459" s="19" t="s">
        <v>295</v>
      </c>
      <c r="D459" s="3"/>
      <c r="E459" s="20" t="s">
        <v>296</v>
      </c>
      <c r="F459" s="53">
        <f>F460</f>
        <v>145590</v>
      </c>
      <c r="G459" s="53">
        <f>G460</f>
        <v>157370</v>
      </c>
      <c r="H459" s="53">
        <f>H460</f>
        <v>169080</v>
      </c>
    </row>
    <row r="460" spans="1:8" ht="25.5">
      <c r="A460" s="4"/>
      <c r="B460" s="19"/>
      <c r="C460" s="19"/>
      <c r="D460" s="19" t="s">
        <v>64</v>
      </c>
      <c r="E460" s="20" t="s">
        <v>65</v>
      </c>
      <c r="F460" s="53">
        <v>145590</v>
      </c>
      <c r="G460" s="53">
        <v>157370</v>
      </c>
      <c r="H460" s="55">
        <v>169080</v>
      </c>
    </row>
    <row r="461" spans="1:8" ht="25.5">
      <c r="A461" s="4"/>
      <c r="B461" s="19"/>
      <c r="C461" s="19" t="s">
        <v>297</v>
      </c>
      <c r="D461" s="19"/>
      <c r="E461" s="20" t="s">
        <v>298</v>
      </c>
      <c r="F461" s="53">
        <f>F462</f>
        <v>47050</v>
      </c>
      <c r="G461" s="53">
        <f>G462</f>
        <v>50860</v>
      </c>
      <c r="H461" s="53">
        <f>H462</f>
        <v>54640</v>
      </c>
    </row>
    <row r="462" spans="1:8" ht="25.5">
      <c r="A462" s="4"/>
      <c r="B462" s="19"/>
      <c r="C462" s="19"/>
      <c r="D462" s="19" t="s">
        <v>64</v>
      </c>
      <c r="E462" s="20" t="s">
        <v>65</v>
      </c>
      <c r="F462" s="53">
        <v>47050</v>
      </c>
      <c r="G462" s="53">
        <v>50860</v>
      </c>
      <c r="H462" s="55">
        <v>54640</v>
      </c>
    </row>
    <row r="463" spans="1:8" ht="25.5">
      <c r="A463" s="4"/>
      <c r="B463" s="19"/>
      <c r="C463" s="19" t="s">
        <v>299</v>
      </c>
      <c r="D463" s="19"/>
      <c r="E463" s="20" t="s">
        <v>300</v>
      </c>
      <c r="F463" s="53">
        <f>F464</f>
        <v>175270</v>
      </c>
      <c r="G463" s="53">
        <f>G464</f>
        <v>189480</v>
      </c>
      <c r="H463" s="53">
        <f>H464</f>
        <v>203640</v>
      </c>
    </row>
    <row r="464" spans="1:8" ht="25.5">
      <c r="A464" s="4"/>
      <c r="B464" s="19"/>
      <c r="C464" s="19"/>
      <c r="D464" s="19" t="s">
        <v>64</v>
      </c>
      <c r="E464" s="20" t="s">
        <v>65</v>
      </c>
      <c r="F464" s="53">
        <v>175270</v>
      </c>
      <c r="G464" s="53">
        <v>189480</v>
      </c>
      <c r="H464" s="55">
        <v>203640</v>
      </c>
    </row>
    <row r="465" spans="1:8" ht="25.5">
      <c r="A465" s="4"/>
      <c r="B465" s="16" t="s">
        <v>197</v>
      </c>
      <c r="C465" s="40"/>
      <c r="D465" s="40"/>
      <c r="E465" s="17" t="s">
        <v>198</v>
      </c>
      <c r="F465" s="53">
        <f aca="true" t="shared" si="63" ref="F465:H466">F466</f>
        <v>19853</v>
      </c>
      <c r="G465" s="53">
        <f t="shared" si="63"/>
        <v>22236</v>
      </c>
      <c r="H465" s="53">
        <f t="shared" si="63"/>
        <v>24926</v>
      </c>
    </row>
    <row r="466" spans="1:8" ht="12.75">
      <c r="A466" s="4"/>
      <c r="B466" s="19"/>
      <c r="C466" s="19" t="s">
        <v>164</v>
      </c>
      <c r="D466" s="19"/>
      <c r="E466" s="20" t="s">
        <v>165</v>
      </c>
      <c r="F466" s="53">
        <f t="shared" si="63"/>
        <v>19853</v>
      </c>
      <c r="G466" s="53">
        <f t="shared" si="63"/>
        <v>22236</v>
      </c>
      <c r="H466" s="53">
        <f t="shared" si="63"/>
        <v>24926</v>
      </c>
    </row>
    <row r="467" spans="1:8" ht="76.5">
      <c r="A467" s="4"/>
      <c r="B467" s="19"/>
      <c r="C467" s="19" t="s">
        <v>199</v>
      </c>
      <c r="D467" s="19"/>
      <c r="E467" s="20" t="s">
        <v>200</v>
      </c>
      <c r="F467" s="53">
        <f>F468+F470</f>
        <v>19853</v>
      </c>
      <c r="G467" s="53">
        <f>G468+G470</f>
        <v>22236</v>
      </c>
      <c r="H467" s="53">
        <f>H468+H470</f>
        <v>24926</v>
      </c>
    </row>
    <row r="468" spans="1:8" ht="89.25">
      <c r="A468" s="4"/>
      <c r="B468" s="19"/>
      <c r="C468" s="19" t="s">
        <v>201</v>
      </c>
      <c r="D468" s="19"/>
      <c r="E468" s="20" t="s">
        <v>202</v>
      </c>
      <c r="F468" s="53">
        <f>F469</f>
        <v>13235</v>
      </c>
      <c r="G468" s="53">
        <f>G469</f>
        <v>14824</v>
      </c>
      <c r="H468" s="53">
        <f>H469</f>
        <v>16617</v>
      </c>
    </row>
    <row r="469" spans="1:8" ht="12.75">
      <c r="A469" s="4"/>
      <c r="B469" s="19"/>
      <c r="C469" s="19"/>
      <c r="D469" s="19" t="s">
        <v>161</v>
      </c>
      <c r="E469" s="20" t="s">
        <v>162</v>
      </c>
      <c r="F469" s="53">
        <v>13235</v>
      </c>
      <c r="G469" s="53">
        <v>14824</v>
      </c>
      <c r="H469" s="55">
        <v>16617</v>
      </c>
    </row>
    <row r="470" spans="1:8" ht="76.5">
      <c r="A470" s="4"/>
      <c r="B470" s="19"/>
      <c r="C470" s="19" t="s">
        <v>203</v>
      </c>
      <c r="D470" s="19"/>
      <c r="E470" s="20" t="s">
        <v>204</v>
      </c>
      <c r="F470" s="53">
        <f>F471</f>
        <v>6618</v>
      </c>
      <c r="G470" s="53">
        <f>G471</f>
        <v>7412</v>
      </c>
      <c r="H470" s="53">
        <f>H471</f>
        <v>8309</v>
      </c>
    </row>
    <row r="471" spans="1:8" ht="12.75">
      <c r="A471" s="4"/>
      <c r="B471" s="19"/>
      <c r="C471" s="19"/>
      <c r="D471" s="19" t="s">
        <v>161</v>
      </c>
      <c r="E471" s="20" t="s">
        <v>162</v>
      </c>
      <c r="F471" s="53">
        <v>6618</v>
      </c>
      <c r="G471" s="53">
        <v>7412</v>
      </c>
      <c r="H471" s="55">
        <v>8309</v>
      </c>
    </row>
    <row r="472" spans="1:8" s="10" customFormat="1" ht="25.5">
      <c r="A472" s="6">
        <v>700</v>
      </c>
      <c r="B472" s="7"/>
      <c r="C472" s="7"/>
      <c r="D472" s="7"/>
      <c r="E472" s="7" t="s">
        <v>304</v>
      </c>
      <c r="F472" s="9">
        <f>F473+F499</f>
        <v>7910233</v>
      </c>
      <c r="G472" s="9">
        <f>G473+G499</f>
        <v>8465106</v>
      </c>
      <c r="H472" s="9">
        <f>H473+H499</f>
        <v>8767513</v>
      </c>
    </row>
    <row r="473" spans="1:8" ht="12.75">
      <c r="A473" s="4"/>
      <c r="B473" s="12" t="s">
        <v>252</v>
      </c>
      <c r="C473" s="12"/>
      <c r="D473" s="12"/>
      <c r="E473" s="13" t="s">
        <v>253</v>
      </c>
      <c r="F473" s="14">
        <f>F474+F489+F493</f>
        <v>7438900</v>
      </c>
      <c r="G473" s="14">
        <f>G474+G489+G493</f>
        <v>7954800</v>
      </c>
      <c r="H473" s="14">
        <f>H474+H489+H493</f>
        <v>8193200</v>
      </c>
    </row>
    <row r="474" spans="1:8" ht="12.75">
      <c r="A474" s="4"/>
      <c r="B474" s="16" t="s">
        <v>265</v>
      </c>
      <c r="C474" s="16"/>
      <c r="D474" s="16"/>
      <c r="E474" s="17" t="s">
        <v>266</v>
      </c>
      <c r="F474" s="53">
        <f>F475+F479+F482</f>
        <v>7438900</v>
      </c>
      <c r="G474" s="53">
        <f>G475+G479+G482</f>
        <v>7954800</v>
      </c>
      <c r="H474" s="53">
        <f>H475+H479+H482</f>
        <v>8193200</v>
      </c>
    </row>
    <row r="475" spans="1:8" ht="38.25">
      <c r="A475" s="4"/>
      <c r="B475" s="19"/>
      <c r="C475" s="19" t="s">
        <v>267</v>
      </c>
      <c r="D475" s="19"/>
      <c r="E475" s="20" t="s">
        <v>268</v>
      </c>
      <c r="F475" s="53">
        <f aca="true" t="shared" si="64" ref="F475:H476">F476</f>
        <v>0</v>
      </c>
      <c r="G475" s="53">
        <f t="shared" si="64"/>
        <v>0</v>
      </c>
      <c r="H475" s="53">
        <f t="shared" si="64"/>
        <v>0</v>
      </c>
    </row>
    <row r="476" spans="1:8" ht="25.5">
      <c r="A476" s="4"/>
      <c r="B476" s="19"/>
      <c r="C476" s="19" t="s">
        <v>269</v>
      </c>
      <c r="D476" s="19"/>
      <c r="E476" s="20" t="s">
        <v>240</v>
      </c>
      <c r="F476" s="53">
        <f t="shared" si="64"/>
        <v>0</v>
      </c>
      <c r="G476" s="53">
        <f t="shared" si="64"/>
        <v>0</v>
      </c>
      <c r="H476" s="53">
        <f t="shared" si="64"/>
        <v>0</v>
      </c>
    </row>
    <row r="477" spans="1:8" ht="25.5">
      <c r="A477" s="4"/>
      <c r="B477" s="19"/>
      <c r="C477" s="19" t="s">
        <v>270</v>
      </c>
      <c r="D477" s="19" t="s">
        <v>64</v>
      </c>
      <c r="E477" s="20" t="s">
        <v>65</v>
      </c>
      <c r="F477" s="53"/>
      <c r="G477" s="53"/>
      <c r="H477" s="55"/>
    </row>
    <row r="478" spans="1:8" ht="38.25">
      <c r="A478" s="4"/>
      <c r="B478" s="19"/>
      <c r="C478" s="19"/>
      <c r="D478" s="3"/>
      <c r="E478" s="20" t="s">
        <v>33</v>
      </c>
      <c r="F478" s="53"/>
      <c r="G478" s="53"/>
      <c r="H478" s="55"/>
    </row>
    <row r="479" spans="1:8" ht="25.5">
      <c r="A479" s="4"/>
      <c r="B479" s="5"/>
      <c r="C479" s="19" t="s">
        <v>271</v>
      </c>
      <c r="D479" s="19"/>
      <c r="E479" s="20" t="s">
        <v>272</v>
      </c>
      <c r="F479" s="53">
        <f aca="true" t="shared" si="65" ref="F479:H480">F480</f>
        <v>0</v>
      </c>
      <c r="G479" s="53">
        <f t="shared" si="65"/>
        <v>0</v>
      </c>
      <c r="H479" s="53">
        <f t="shared" si="65"/>
        <v>0</v>
      </c>
    </row>
    <row r="480" spans="1:8" ht="25.5">
      <c r="A480" s="4"/>
      <c r="B480" s="5"/>
      <c r="C480" s="19" t="s">
        <v>273</v>
      </c>
      <c r="D480" s="19"/>
      <c r="E480" s="20" t="s">
        <v>274</v>
      </c>
      <c r="F480" s="53">
        <f t="shared" si="65"/>
        <v>0</v>
      </c>
      <c r="G480" s="53">
        <f t="shared" si="65"/>
        <v>0</v>
      </c>
      <c r="H480" s="53">
        <f t="shared" si="65"/>
        <v>0</v>
      </c>
    </row>
    <row r="481" spans="1:8" ht="25.5">
      <c r="A481" s="4"/>
      <c r="B481" s="5"/>
      <c r="C481" s="19"/>
      <c r="D481" s="19" t="s">
        <v>64</v>
      </c>
      <c r="E481" s="20" t="s">
        <v>65</v>
      </c>
      <c r="F481" s="53"/>
      <c r="G481" s="53"/>
      <c r="H481" s="55"/>
    </row>
    <row r="482" spans="1:8" ht="12.75">
      <c r="A482" s="4"/>
      <c r="B482" s="5"/>
      <c r="C482" s="19" t="s">
        <v>34</v>
      </c>
      <c r="D482" s="19"/>
      <c r="E482" s="20" t="s">
        <v>35</v>
      </c>
      <c r="F482" s="53">
        <f>F483+F486</f>
        <v>7438900</v>
      </c>
      <c r="G482" s="53">
        <f>G483+G486</f>
        <v>7954800</v>
      </c>
      <c r="H482" s="53">
        <f>H483+H486</f>
        <v>8193200</v>
      </c>
    </row>
    <row r="483" spans="1:8" ht="76.5">
      <c r="A483" s="4"/>
      <c r="B483" s="5"/>
      <c r="C483" s="19" t="s">
        <v>123</v>
      </c>
      <c r="D483" s="19"/>
      <c r="E483" s="20" t="s">
        <v>124</v>
      </c>
      <c r="F483" s="53">
        <f aca="true" t="shared" si="66" ref="F483:H484">F484</f>
        <v>0</v>
      </c>
      <c r="G483" s="53">
        <f t="shared" si="66"/>
        <v>0</v>
      </c>
      <c r="H483" s="53">
        <f t="shared" si="66"/>
        <v>0</v>
      </c>
    </row>
    <row r="484" spans="1:8" ht="25.5">
      <c r="A484" s="4"/>
      <c r="B484" s="5"/>
      <c r="C484" s="19" t="s">
        <v>275</v>
      </c>
      <c r="D484" s="19"/>
      <c r="E484" s="20" t="s">
        <v>276</v>
      </c>
      <c r="F484" s="53">
        <f t="shared" si="66"/>
        <v>0</v>
      </c>
      <c r="G484" s="53">
        <f t="shared" si="66"/>
        <v>0</v>
      </c>
      <c r="H484" s="53">
        <f t="shared" si="66"/>
        <v>0</v>
      </c>
    </row>
    <row r="485" spans="1:8" ht="25.5">
      <c r="A485" s="4"/>
      <c r="B485" s="5"/>
      <c r="C485" s="19"/>
      <c r="D485" s="19" t="s">
        <v>64</v>
      </c>
      <c r="E485" s="20" t="s">
        <v>65</v>
      </c>
      <c r="F485" s="53"/>
      <c r="G485" s="53"/>
      <c r="H485" s="55"/>
    </row>
    <row r="486" spans="1:8" ht="89.25">
      <c r="A486" s="4"/>
      <c r="B486" s="5"/>
      <c r="C486" s="19" t="s">
        <v>36</v>
      </c>
      <c r="D486" s="19"/>
      <c r="E486" s="20" t="s">
        <v>37</v>
      </c>
      <c r="F486" s="53">
        <f aca="true" t="shared" si="67" ref="F486:H487">F487</f>
        <v>7438900</v>
      </c>
      <c r="G486" s="53">
        <f t="shared" si="67"/>
        <v>7954800</v>
      </c>
      <c r="H486" s="53">
        <f t="shared" si="67"/>
        <v>8193200</v>
      </c>
    </row>
    <row r="487" spans="1:8" ht="63.75">
      <c r="A487" s="4"/>
      <c r="B487" s="5"/>
      <c r="C487" s="19" t="s">
        <v>277</v>
      </c>
      <c r="D487" s="19"/>
      <c r="E487" s="20" t="s">
        <v>278</v>
      </c>
      <c r="F487" s="53">
        <f t="shared" si="67"/>
        <v>7438900</v>
      </c>
      <c r="G487" s="53">
        <f t="shared" si="67"/>
        <v>7954800</v>
      </c>
      <c r="H487" s="53">
        <f t="shared" si="67"/>
        <v>8193200</v>
      </c>
    </row>
    <row r="488" spans="1:8" ht="25.5">
      <c r="A488" s="4"/>
      <c r="B488" s="5"/>
      <c r="C488" s="19"/>
      <c r="D488" s="19" t="s">
        <v>64</v>
      </c>
      <c r="E488" s="20" t="s">
        <v>65</v>
      </c>
      <c r="F488" s="53">
        <v>7438900</v>
      </c>
      <c r="G488" s="53">
        <v>7954800</v>
      </c>
      <c r="H488" s="55">
        <v>8193200</v>
      </c>
    </row>
    <row r="489" spans="1:8" ht="25.5">
      <c r="A489" s="4"/>
      <c r="B489" s="16" t="s">
        <v>279</v>
      </c>
      <c r="C489" s="16"/>
      <c r="D489" s="16"/>
      <c r="E489" s="17" t="s">
        <v>280</v>
      </c>
      <c r="F489" s="53">
        <f aca="true" t="shared" si="68" ref="F489:H491">F490</f>
        <v>0</v>
      </c>
      <c r="G489" s="53">
        <f t="shared" si="68"/>
        <v>0</v>
      </c>
      <c r="H489" s="53">
        <f t="shared" si="68"/>
        <v>0</v>
      </c>
    </row>
    <row r="490" spans="1:8" ht="25.5">
      <c r="A490" s="4"/>
      <c r="B490" s="19"/>
      <c r="C490" s="19" t="s">
        <v>281</v>
      </c>
      <c r="D490" s="19"/>
      <c r="E490" s="20" t="s">
        <v>282</v>
      </c>
      <c r="F490" s="53">
        <f t="shared" si="68"/>
        <v>0</v>
      </c>
      <c r="G490" s="53">
        <f t="shared" si="68"/>
        <v>0</v>
      </c>
      <c r="H490" s="53">
        <f t="shared" si="68"/>
        <v>0</v>
      </c>
    </row>
    <row r="491" spans="1:8" ht="12.75">
      <c r="A491" s="4"/>
      <c r="B491" s="19"/>
      <c r="C491" s="19" t="s">
        <v>283</v>
      </c>
      <c r="D491" s="19"/>
      <c r="E491" s="20" t="s">
        <v>284</v>
      </c>
      <c r="F491" s="53">
        <f t="shared" si="68"/>
        <v>0</v>
      </c>
      <c r="G491" s="53">
        <f t="shared" si="68"/>
        <v>0</v>
      </c>
      <c r="H491" s="53">
        <f t="shared" si="68"/>
        <v>0</v>
      </c>
    </row>
    <row r="492" spans="1:8" ht="25.5">
      <c r="A492" s="4"/>
      <c r="B492" s="19"/>
      <c r="C492" s="19"/>
      <c r="D492" s="19" t="s">
        <v>64</v>
      </c>
      <c r="E492" s="20" t="s">
        <v>65</v>
      </c>
      <c r="F492" s="53"/>
      <c r="G492" s="53"/>
      <c r="H492" s="55"/>
    </row>
    <row r="493" spans="1:8" ht="25.5">
      <c r="A493" s="4"/>
      <c r="B493" s="16" t="s">
        <v>235</v>
      </c>
      <c r="C493" s="16"/>
      <c r="D493" s="16"/>
      <c r="E493" s="17" t="s">
        <v>236</v>
      </c>
      <c r="F493" s="53">
        <f>F494</f>
        <v>0</v>
      </c>
      <c r="G493" s="53">
        <f>G494</f>
        <v>0</v>
      </c>
      <c r="H493" s="53">
        <f>H494</f>
        <v>0</v>
      </c>
    </row>
    <row r="494" spans="1:8" ht="25.5">
      <c r="A494" s="4"/>
      <c r="B494" s="5"/>
      <c r="C494" s="19" t="s">
        <v>285</v>
      </c>
      <c r="D494" s="19"/>
      <c r="E494" s="20" t="s">
        <v>286</v>
      </c>
      <c r="F494" s="53">
        <f>F495+F497</f>
        <v>0</v>
      </c>
      <c r="G494" s="53">
        <f>G495+G497</f>
        <v>0</v>
      </c>
      <c r="H494" s="53">
        <f>H495+H497</f>
        <v>0</v>
      </c>
    </row>
    <row r="495" spans="1:8" ht="76.5">
      <c r="A495" s="4"/>
      <c r="B495" s="5"/>
      <c r="C495" s="19" t="s">
        <v>287</v>
      </c>
      <c r="D495" s="19"/>
      <c r="E495" s="20" t="s">
        <v>288</v>
      </c>
      <c r="F495" s="53">
        <f>F496</f>
        <v>0</v>
      </c>
      <c r="G495" s="53">
        <f>G496</f>
        <v>0</v>
      </c>
      <c r="H495" s="53">
        <f>H496</f>
        <v>0</v>
      </c>
    </row>
    <row r="496" spans="1:8" ht="12.75">
      <c r="A496" s="4"/>
      <c r="B496" s="5"/>
      <c r="C496" s="19"/>
      <c r="D496" s="19" t="s">
        <v>55</v>
      </c>
      <c r="E496" s="20" t="s">
        <v>56</v>
      </c>
      <c r="F496" s="53"/>
      <c r="G496" s="53"/>
      <c r="H496" s="55"/>
    </row>
    <row r="497" spans="1:8" ht="63.75">
      <c r="A497" s="4"/>
      <c r="B497" s="5"/>
      <c r="C497" s="19" t="s">
        <v>289</v>
      </c>
      <c r="D497" s="19"/>
      <c r="E497" s="20" t="s">
        <v>290</v>
      </c>
      <c r="F497" s="53">
        <f>F498</f>
        <v>0</v>
      </c>
      <c r="G497" s="53">
        <f>G498</f>
        <v>0</v>
      </c>
      <c r="H497" s="53">
        <f>H498</f>
        <v>0</v>
      </c>
    </row>
    <row r="498" spans="1:8" ht="12.75">
      <c r="A498" s="4"/>
      <c r="B498" s="5"/>
      <c r="C498" s="19"/>
      <c r="D498" s="19" t="s">
        <v>55</v>
      </c>
      <c r="E498" s="20" t="s">
        <v>56</v>
      </c>
      <c r="F498" s="53"/>
      <c r="G498" s="53"/>
      <c r="H498" s="55"/>
    </row>
    <row r="499" spans="1:8" ht="12.75">
      <c r="A499" s="4"/>
      <c r="B499" s="12">
        <v>1000</v>
      </c>
      <c r="C499" s="12"/>
      <c r="D499" s="12"/>
      <c r="E499" s="13" t="s">
        <v>155</v>
      </c>
      <c r="F499" s="68">
        <f>F500+F504+F512</f>
        <v>471333</v>
      </c>
      <c r="G499" s="68">
        <f>G500+G504+G512</f>
        <v>510306</v>
      </c>
      <c r="H499" s="68">
        <f>H500+H504+H512</f>
        <v>574313</v>
      </c>
    </row>
    <row r="500" spans="1:8" ht="25.5">
      <c r="A500" s="4"/>
      <c r="B500" s="16">
        <v>1003</v>
      </c>
      <c r="C500" s="16"/>
      <c r="D500" s="16"/>
      <c r="E500" s="17" t="s">
        <v>163</v>
      </c>
      <c r="F500" s="53">
        <f aca="true" t="shared" si="69" ref="F500:H502">F501</f>
        <v>0</v>
      </c>
      <c r="G500" s="53">
        <f t="shared" si="69"/>
        <v>0</v>
      </c>
      <c r="H500" s="53">
        <f t="shared" si="69"/>
        <v>0</v>
      </c>
    </row>
    <row r="501" spans="1:8" ht="12.75">
      <c r="A501" s="4"/>
      <c r="B501" s="5"/>
      <c r="C501" s="19" t="s">
        <v>164</v>
      </c>
      <c r="D501" s="19"/>
      <c r="E501" s="20" t="s">
        <v>165</v>
      </c>
      <c r="F501" s="53">
        <f t="shared" si="69"/>
        <v>0</v>
      </c>
      <c r="G501" s="53">
        <f t="shared" si="69"/>
        <v>0</v>
      </c>
      <c r="H501" s="53">
        <f t="shared" si="69"/>
        <v>0</v>
      </c>
    </row>
    <row r="502" spans="1:8" ht="102">
      <c r="A502" s="4"/>
      <c r="B502" s="5"/>
      <c r="C502" s="19" t="s">
        <v>261</v>
      </c>
      <c r="D502" s="19"/>
      <c r="E502" s="20" t="s">
        <v>262</v>
      </c>
      <c r="F502" s="53">
        <f t="shared" si="69"/>
        <v>0</v>
      </c>
      <c r="G502" s="53">
        <f t="shared" si="69"/>
        <v>0</v>
      </c>
      <c r="H502" s="53">
        <f t="shared" si="69"/>
        <v>0</v>
      </c>
    </row>
    <row r="503" spans="1:8" ht="12.75">
      <c r="A503" s="4"/>
      <c r="B503" s="5"/>
      <c r="C503" s="19"/>
      <c r="D503" s="19" t="s">
        <v>161</v>
      </c>
      <c r="E503" s="20" t="s">
        <v>162</v>
      </c>
      <c r="F503" s="53"/>
      <c r="G503" s="53"/>
      <c r="H503" s="55"/>
    </row>
    <row r="504" spans="1:8" ht="12.75">
      <c r="A504" s="4"/>
      <c r="B504" s="16" t="s">
        <v>291</v>
      </c>
      <c r="C504" s="16"/>
      <c r="D504" s="16"/>
      <c r="E504" s="17" t="s">
        <v>292</v>
      </c>
      <c r="F504" s="53">
        <f>F505</f>
        <v>451480</v>
      </c>
      <c r="G504" s="53">
        <f>G505</f>
        <v>488070</v>
      </c>
      <c r="H504" s="53">
        <f>H505</f>
        <v>524460</v>
      </c>
    </row>
    <row r="505" spans="1:8" ht="51">
      <c r="A505" s="4"/>
      <c r="B505" s="19"/>
      <c r="C505" s="19" t="s">
        <v>293</v>
      </c>
      <c r="D505" s="19"/>
      <c r="E505" s="20" t="s">
        <v>294</v>
      </c>
      <c r="F505" s="53">
        <f>F506+F508+F510</f>
        <v>451480</v>
      </c>
      <c r="G505" s="53">
        <f>G506+G508+G510</f>
        <v>488070</v>
      </c>
      <c r="H505" s="53">
        <f>H506+H508+H510</f>
        <v>524460</v>
      </c>
    </row>
    <row r="506" spans="1:8" ht="25.5">
      <c r="A506" s="4"/>
      <c r="B506" s="19"/>
      <c r="C506" s="19" t="s">
        <v>295</v>
      </c>
      <c r="D506" s="3"/>
      <c r="E506" s="20" t="s">
        <v>296</v>
      </c>
      <c r="F506" s="53">
        <f>F507</f>
        <v>161280</v>
      </c>
      <c r="G506" s="53">
        <f>G507</f>
        <v>174330</v>
      </c>
      <c r="H506" s="53">
        <f>H507</f>
        <v>187300</v>
      </c>
    </row>
    <row r="507" spans="1:8" ht="25.5">
      <c r="A507" s="4"/>
      <c r="B507" s="19"/>
      <c r="C507" s="19"/>
      <c r="D507" s="19" t="s">
        <v>64</v>
      </c>
      <c r="E507" s="20" t="s">
        <v>65</v>
      </c>
      <c r="F507" s="53">
        <v>161280</v>
      </c>
      <c r="G507" s="53">
        <v>174330</v>
      </c>
      <c r="H507" s="55">
        <v>187300</v>
      </c>
    </row>
    <row r="508" spans="1:8" ht="25.5">
      <c r="A508" s="4"/>
      <c r="B508" s="19"/>
      <c r="C508" s="19" t="s">
        <v>297</v>
      </c>
      <c r="D508" s="19"/>
      <c r="E508" s="20" t="s">
        <v>298</v>
      </c>
      <c r="F508" s="53">
        <f>F509</f>
        <v>54200</v>
      </c>
      <c r="G508" s="53">
        <f>G509</f>
        <v>58590</v>
      </c>
      <c r="H508" s="53">
        <f>H509</f>
        <v>62950</v>
      </c>
    </row>
    <row r="509" spans="1:8" ht="25.5">
      <c r="A509" s="4"/>
      <c r="B509" s="19"/>
      <c r="C509" s="19"/>
      <c r="D509" s="19" t="s">
        <v>64</v>
      </c>
      <c r="E509" s="20" t="s">
        <v>65</v>
      </c>
      <c r="F509" s="53">
        <v>54200</v>
      </c>
      <c r="G509" s="53">
        <v>58590</v>
      </c>
      <c r="H509" s="55">
        <v>62950</v>
      </c>
    </row>
    <row r="510" spans="1:8" ht="25.5">
      <c r="A510" s="4"/>
      <c r="B510" s="19"/>
      <c r="C510" s="19" t="s">
        <v>299</v>
      </c>
      <c r="D510" s="19"/>
      <c r="E510" s="20" t="s">
        <v>300</v>
      </c>
      <c r="F510" s="53">
        <f>F511</f>
        <v>236000</v>
      </c>
      <c r="G510" s="53">
        <f>G511</f>
        <v>255150</v>
      </c>
      <c r="H510" s="53">
        <f>H511</f>
        <v>274210</v>
      </c>
    </row>
    <row r="511" spans="1:8" ht="25.5">
      <c r="A511" s="4"/>
      <c r="B511" s="19"/>
      <c r="C511" s="19"/>
      <c r="D511" s="19" t="s">
        <v>64</v>
      </c>
      <c r="E511" s="20" t="s">
        <v>65</v>
      </c>
      <c r="F511" s="53">
        <v>236000</v>
      </c>
      <c r="G511" s="53">
        <v>255150</v>
      </c>
      <c r="H511" s="55">
        <v>274210</v>
      </c>
    </row>
    <row r="512" spans="1:8" ht="25.5">
      <c r="A512" s="4"/>
      <c r="B512" s="16" t="s">
        <v>197</v>
      </c>
      <c r="C512" s="40"/>
      <c r="D512" s="40"/>
      <c r="E512" s="17" t="s">
        <v>198</v>
      </c>
      <c r="F512" s="53">
        <f aca="true" t="shared" si="70" ref="F512:H513">F513</f>
        <v>19853</v>
      </c>
      <c r="G512" s="53">
        <f t="shared" si="70"/>
        <v>22236</v>
      </c>
      <c r="H512" s="53">
        <f t="shared" si="70"/>
        <v>49853</v>
      </c>
    </row>
    <row r="513" spans="1:8" ht="12.75">
      <c r="A513" s="4"/>
      <c r="B513" s="19"/>
      <c r="C513" s="19" t="s">
        <v>164</v>
      </c>
      <c r="D513" s="19"/>
      <c r="E513" s="20" t="s">
        <v>165</v>
      </c>
      <c r="F513" s="53">
        <f t="shared" si="70"/>
        <v>19853</v>
      </c>
      <c r="G513" s="53">
        <f t="shared" si="70"/>
        <v>22236</v>
      </c>
      <c r="H513" s="53">
        <f t="shared" si="70"/>
        <v>49853</v>
      </c>
    </row>
    <row r="514" spans="1:8" ht="76.5">
      <c r="A514" s="4"/>
      <c r="B514" s="19"/>
      <c r="C514" s="19" t="s">
        <v>199</v>
      </c>
      <c r="D514" s="19"/>
      <c r="E514" s="20" t="s">
        <v>200</v>
      </c>
      <c r="F514" s="53">
        <f>F515+F517</f>
        <v>19853</v>
      </c>
      <c r="G514" s="53">
        <f>G515+G517</f>
        <v>22236</v>
      </c>
      <c r="H514" s="53">
        <f>H515+H517</f>
        <v>49853</v>
      </c>
    </row>
    <row r="515" spans="1:8" ht="89.25">
      <c r="A515" s="4"/>
      <c r="B515" s="19"/>
      <c r="C515" s="19" t="s">
        <v>201</v>
      </c>
      <c r="D515" s="19"/>
      <c r="E515" s="20" t="s">
        <v>202</v>
      </c>
      <c r="F515" s="53">
        <f>F516</f>
        <v>13235</v>
      </c>
      <c r="G515" s="53">
        <f>G516</f>
        <v>14824</v>
      </c>
      <c r="H515" s="53">
        <f>H516</f>
        <v>33235</v>
      </c>
    </row>
    <row r="516" spans="1:8" ht="12.75">
      <c r="A516" s="4"/>
      <c r="B516" s="19"/>
      <c r="C516" s="19"/>
      <c r="D516" s="19" t="s">
        <v>161</v>
      </c>
      <c r="E516" s="20" t="s">
        <v>162</v>
      </c>
      <c r="F516" s="53">
        <v>13235</v>
      </c>
      <c r="G516" s="53">
        <v>14824</v>
      </c>
      <c r="H516" s="55">
        <v>33235</v>
      </c>
    </row>
    <row r="517" spans="1:8" ht="76.5">
      <c r="A517" s="4"/>
      <c r="B517" s="19"/>
      <c r="C517" s="19" t="s">
        <v>203</v>
      </c>
      <c r="D517" s="19"/>
      <c r="E517" s="20" t="s">
        <v>204</v>
      </c>
      <c r="F517" s="53">
        <f>F518</f>
        <v>6618</v>
      </c>
      <c r="G517" s="53">
        <f>G518</f>
        <v>7412</v>
      </c>
      <c r="H517" s="53">
        <f>H518</f>
        <v>16618</v>
      </c>
    </row>
    <row r="518" spans="1:8" ht="12.75">
      <c r="A518" s="4"/>
      <c r="B518" s="19"/>
      <c r="C518" s="19"/>
      <c r="D518" s="19" t="s">
        <v>161</v>
      </c>
      <c r="E518" s="20" t="s">
        <v>162</v>
      </c>
      <c r="F518" s="53">
        <v>6618</v>
      </c>
      <c r="G518" s="53">
        <v>7412</v>
      </c>
      <c r="H518" s="55">
        <v>16618</v>
      </c>
    </row>
    <row r="519" spans="1:8" s="10" customFormat="1" ht="25.5">
      <c r="A519" s="6">
        <v>700</v>
      </c>
      <c r="B519" s="7"/>
      <c r="C519" s="7"/>
      <c r="D519" s="7"/>
      <c r="E519" s="7" t="s">
        <v>305</v>
      </c>
      <c r="F519" s="9">
        <f>F520+F546</f>
        <v>7837433</v>
      </c>
      <c r="G519" s="9">
        <f>G520+G546</f>
        <v>8386466</v>
      </c>
      <c r="H519" s="9">
        <f>H520+H546</f>
        <v>8685173</v>
      </c>
    </row>
    <row r="520" spans="1:8" ht="12.75">
      <c r="A520" s="4"/>
      <c r="B520" s="12" t="s">
        <v>252</v>
      </c>
      <c r="C520" s="12"/>
      <c r="D520" s="12"/>
      <c r="E520" s="13" t="s">
        <v>253</v>
      </c>
      <c r="F520" s="14">
        <f>F521+F536+F540</f>
        <v>7420800</v>
      </c>
      <c r="G520" s="14">
        <f>G521+G536+G540</f>
        <v>7935300</v>
      </c>
      <c r="H520" s="14">
        <f>H521+H536+H540</f>
        <v>8174400</v>
      </c>
    </row>
    <row r="521" spans="1:8" ht="12.75">
      <c r="A521" s="4"/>
      <c r="B521" s="16" t="s">
        <v>265</v>
      </c>
      <c r="C521" s="16"/>
      <c r="D521" s="16"/>
      <c r="E521" s="17" t="s">
        <v>266</v>
      </c>
      <c r="F521" s="53">
        <f>F522+F526+F529</f>
        <v>7420800</v>
      </c>
      <c r="G521" s="53">
        <f>G522+G526+G529</f>
        <v>7935300</v>
      </c>
      <c r="H521" s="53">
        <f>H522+H526+H529</f>
        <v>8174400</v>
      </c>
    </row>
    <row r="522" spans="1:8" ht="38.25">
      <c r="A522" s="4"/>
      <c r="B522" s="19"/>
      <c r="C522" s="19" t="s">
        <v>267</v>
      </c>
      <c r="D522" s="19"/>
      <c r="E522" s="20" t="s">
        <v>268</v>
      </c>
      <c r="F522" s="53">
        <f aca="true" t="shared" si="71" ref="F522:H523">F523</f>
        <v>0</v>
      </c>
      <c r="G522" s="53">
        <f t="shared" si="71"/>
        <v>0</v>
      </c>
      <c r="H522" s="53">
        <f t="shared" si="71"/>
        <v>0</v>
      </c>
    </row>
    <row r="523" spans="1:8" ht="25.5">
      <c r="A523" s="4"/>
      <c r="B523" s="19"/>
      <c r="C523" s="19" t="s">
        <v>269</v>
      </c>
      <c r="D523" s="19"/>
      <c r="E523" s="20" t="s">
        <v>240</v>
      </c>
      <c r="F523" s="53">
        <f t="shared" si="71"/>
        <v>0</v>
      </c>
      <c r="G523" s="53">
        <f t="shared" si="71"/>
        <v>0</v>
      </c>
      <c r="H523" s="53">
        <f t="shared" si="71"/>
        <v>0</v>
      </c>
    </row>
    <row r="524" spans="1:8" ht="25.5">
      <c r="A524" s="4"/>
      <c r="B524" s="19"/>
      <c r="C524" s="19" t="s">
        <v>270</v>
      </c>
      <c r="D524" s="19" t="s">
        <v>64</v>
      </c>
      <c r="E524" s="20" t="s">
        <v>65</v>
      </c>
      <c r="F524" s="53"/>
      <c r="G524" s="53"/>
      <c r="H524" s="55"/>
    </row>
    <row r="525" spans="1:8" ht="38.25">
      <c r="A525" s="4"/>
      <c r="B525" s="19"/>
      <c r="C525" s="19"/>
      <c r="D525" s="3"/>
      <c r="E525" s="20" t="s">
        <v>33</v>
      </c>
      <c r="F525" s="53"/>
      <c r="G525" s="53"/>
      <c r="H525" s="4"/>
    </row>
    <row r="526" spans="1:8" ht="25.5">
      <c r="A526" s="4"/>
      <c r="B526" s="5"/>
      <c r="C526" s="19" t="s">
        <v>271</v>
      </c>
      <c r="D526" s="19"/>
      <c r="E526" s="20" t="s">
        <v>272</v>
      </c>
      <c r="F526" s="53">
        <f aca="true" t="shared" si="72" ref="F526:H527">F527</f>
        <v>0</v>
      </c>
      <c r="G526" s="53">
        <f t="shared" si="72"/>
        <v>0</v>
      </c>
      <c r="H526" s="53">
        <f t="shared" si="72"/>
        <v>0</v>
      </c>
    </row>
    <row r="527" spans="1:8" ht="25.5">
      <c r="A527" s="4"/>
      <c r="B527" s="5"/>
      <c r="C527" s="19" t="s">
        <v>273</v>
      </c>
      <c r="D527" s="19"/>
      <c r="E527" s="20" t="s">
        <v>274</v>
      </c>
      <c r="F527" s="53">
        <f t="shared" si="72"/>
        <v>0</v>
      </c>
      <c r="G527" s="53">
        <f t="shared" si="72"/>
        <v>0</v>
      </c>
      <c r="H527" s="53">
        <f t="shared" si="72"/>
        <v>0</v>
      </c>
    </row>
    <row r="528" spans="1:8" ht="25.5">
      <c r="A528" s="4"/>
      <c r="B528" s="5"/>
      <c r="C528" s="19"/>
      <c r="D528" s="19" t="s">
        <v>64</v>
      </c>
      <c r="E528" s="20" t="s">
        <v>65</v>
      </c>
      <c r="F528" s="53"/>
      <c r="G528" s="53"/>
      <c r="H528" s="55"/>
    </row>
    <row r="529" spans="1:8" ht="12.75">
      <c r="A529" s="4"/>
      <c r="B529" s="5"/>
      <c r="C529" s="19" t="s">
        <v>34</v>
      </c>
      <c r="D529" s="19"/>
      <c r="E529" s="20" t="s">
        <v>35</v>
      </c>
      <c r="F529" s="53">
        <f>F530+F533</f>
        <v>7420800</v>
      </c>
      <c r="G529" s="53">
        <f>G530+G533</f>
        <v>7935300</v>
      </c>
      <c r="H529" s="53">
        <f>H530+H533</f>
        <v>8174400</v>
      </c>
    </row>
    <row r="530" spans="1:8" ht="76.5">
      <c r="A530" s="4"/>
      <c r="B530" s="5"/>
      <c r="C530" s="19" t="s">
        <v>123</v>
      </c>
      <c r="D530" s="19"/>
      <c r="E530" s="20" t="s">
        <v>124</v>
      </c>
      <c r="F530" s="53">
        <f aca="true" t="shared" si="73" ref="F530:H531">F531</f>
        <v>0</v>
      </c>
      <c r="G530" s="53">
        <f t="shared" si="73"/>
        <v>0</v>
      </c>
      <c r="H530" s="53">
        <f t="shared" si="73"/>
        <v>0</v>
      </c>
    </row>
    <row r="531" spans="1:8" ht="25.5">
      <c r="A531" s="4"/>
      <c r="B531" s="5"/>
      <c r="C531" s="19" t="s">
        <v>275</v>
      </c>
      <c r="D531" s="19"/>
      <c r="E531" s="20" t="s">
        <v>276</v>
      </c>
      <c r="F531" s="53">
        <f t="shared" si="73"/>
        <v>0</v>
      </c>
      <c r="G531" s="53">
        <f t="shared" si="73"/>
        <v>0</v>
      </c>
      <c r="H531" s="53">
        <f t="shared" si="73"/>
        <v>0</v>
      </c>
    </row>
    <row r="532" spans="1:8" ht="25.5">
      <c r="A532" s="4"/>
      <c r="B532" s="5"/>
      <c r="C532" s="19"/>
      <c r="D532" s="19" t="s">
        <v>64</v>
      </c>
      <c r="E532" s="20" t="s">
        <v>65</v>
      </c>
      <c r="F532" s="53"/>
      <c r="G532" s="53"/>
      <c r="H532" s="55"/>
    </row>
    <row r="533" spans="1:8" ht="89.25">
      <c r="A533" s="4"/>
      <c r="B533" s="5"/>
      <c r="C533" s="19" t="s">
        <v>36</v>
      </c>
      <c r="D533" s="19"/>
      <c r="E533" s="20" t="s">
        <v>37</v>
      </c>
      <c r="F533" s="53">
        <f aca="true" t="shared" si="74" ref="F533:H534">F534</f>
        <v>7420800</v>
      </c>
      <c r="G533" s="53">
        <f t="shared" si="74"/>
        <v>7935300</v>
      </c>
      <c r="H533" s="53">
        <f t="shared" si="74"/>
        <v>8174400</v>
      </c>
    </row>
    <row r="534" spans="1:8" ht="63.75">
      <c r="A534" s="4"/>
      <c r="B534" s="5"/>
      <c r="C534" s="19" t="s">
        <v>277</v>
      </c>
      <c r="D534" s="19"/>
      <c r="E534" s="20" t="s">
        <v>278</v>
      </c>
      <c r="F534" s="53">
        <f t="shared" si="74"/>
        <v>7420800</v>
      </c>
      <c r="G534" s="53">
        <f t="shared" si="74"/>
        <v>7935300</v>
      </c>
      <c r="H534" s="53">
        <f t="shared" si="74"/>
        <v>8174400</v>
      </c>
    </row>
    <row r="535" spans="1:8" ht="25.5">
      <c r="A535" s="4"/>
      <c r="B535" s="5"/>
      <c r="C535" s="19"/>
      <c r="D535" s="19" t="s">
        <v>64</v>
      </c>
      <c r="E535" s="20" t="s">
        <v>65</v>
      </c>
      <c r="F535" s="53">
        <v>7420800</v>
      </c>
      <c r="G535" s="53">
        <v>7935300</v>
      </c>
      <c r="H535" s="4">
        <v>8174400</v>
      </c>
    </row>
    <row r="536" spans="1:8" ht="25.5">
      <c r="A536" s="4"/>
      <c r="B536" s="16" t="s">
        <v>279</v>
      </c>
      <c r="C536" s="16"/>
      <c r="D536" s="16"/>
      <c r="E536" s="17" t="s">
        <v>280</v>
      </c>
      <c r="F536" s="53">
        <f aca="true" t="shared" si="75" ref="F536:H538">F537</f>
        <v>0</v>
      </c>
      <c r="G536" s="53">
        <f t="shared" si="75"/>
        <v>0</v>
      </c>
      <c r="H536" s="53">
        <f t="shared" si="75"/>
        <v>0</v>
      </c>
    </row>
    <row r="537" spans="1:8" ht="25.5">
      <c r="A537" s="4"/>
      <c r="B537" s="19"/>
      <c r="C537" s="19" t="s">
        <v>281</v>
      </c>
      <c r="D537" s="19"/>
      <c r="E537" s="20" t="s">
        <v>282</v>
      </c>
      <c r="F537" s="53">
        <f t="shared" si="75"/>
        <v>0</v>
      </c>
      <c r="G537" s="53">
        <f t="shared" si="75"/>
        <v>0</v>
      </c>
      <c r="H537" s="53">
        <f t="shared" si="75"/>
        <v>0</v>
      </c>
    </row>
    <row r="538" spans="1:8" ht="12.75">
      <c r="A538" s="4"/>
      <c r="B538" s="19"/>
      <c r="C538" s="19" t="s">
        <v>283</v>
      </c>
      <c r="D538" s="19"/>
      <c r="E538" s="20" t="s">
        <v>284</v>
      </c>
      <c r="F538" s="53">
        <f t="shared" si="75"/>
        <v>0</v>
      </c>
      <c r="G538" s="53">
        <f t="shared" si="75"/>
        <v>0</v>
      </c>
      <c r="H538" s="53">
        <f t="shared" si="75"/>
        <v>0</v>
      </c>
    </row>
    <row r="539" spans="1:8" ht="25.5">
      <c r="A539" s="4"/>
      <c r="B539" s="19"/>
      <c r="C539" s="19"/>
      <c r="D539" s="19" t="s">
        <v>64</v>
      </c>
      <c r="E539" s="20" t="s">
        <v>65</v>
      </c>
      <c r="F539" s="53"/>
      <c r="G539" s="53"/>
      <c r="H539" s="55"/>
    </row>
    <row r="540" spans="1:8" ht="25.5">
      <c r="A540" s="4"/>
      <c r="B540" s="16" t="s">
        <v>235</v>
      </c>
      <c r="C540" s="16"/>
      <c r="D540" s="16"/>
      <c r="E540" s="17" t="s">
        <v>236</v>
      </c>
      <c r="F540" s="53">
        <f>F541</f>
        <v>0</v>
      </c>
      <c r="G540" s="53">
        <f>G541</f>
        <v>0</v>
      </c>
      <c r="H540" s="53">
        <f>H541</f>
        <v>0</v>
      </c>
    </row>
    <row r="541" spans="1:8" ht="25.5">
      <c r="A541" s="4"/>
      <c r="B541" s="5"/>
      <c r="C541" s="19" t="s">
        <v>285</v>
      </c>
      <c r="D541" s="19"/>
      <c r="E541" s="20" t="s">
        <v>286</v>
      </c>
      <c r="F541" s="53">
        <f>F542+F544</f>
        <v>0</v>
      </c>
      <c r="G541" s="53">
        <f>G542+G544</f>
        <v>0</v>
      </c>
      <c r="H541" s="53">
        <f>H542+H544</f>
        <v>0</v>
      </c>
    </row>
    <row r="542" spans="1:8" ht="76.5">
      <c r="A542" s="4"/>
      <c r="B542" s="5"/>
      <c r="C542" s="19" t="s">
        <v>287</v>
      </c>
      <c r="D542" s="19"/>
      <c r="E542" s="20" t="s">
        <v>288</v>
      </c>
      <c r="F542" s="53">
        <f>F543</f>
        <v>0</v>
      </c>
      <c r="G542" s="53">
        <f>G543</f>
        <v>0</v>
      </c>
      <c r="H542" s="53">
        <f>H543</f>
        <v>0</v>
      </c>
    </row>
    <row r="543" spans="1:8" ht="12.75">
      <c r="A543" s="4"/>
      <c r="B543" s="5"/>
      <c r="C543" s="19"/>
      <c r="D543" s="19" t="s">
        <v>55</v>
      </c>
      <c r="E543" s="20" t="s">
        <v>56</v>
      </c>
      <c r="F543" s="53"/>
      <c r="G543" s="53"/>
      <c r="H543" s="55"/>
    </row>
    <row r="544" spans="1:8" ht="63.75">
      <c r="A544" s="4"/>
      <c r="B544" s="5"/>
      <c r="C544" s="19" t="s">
        <v>289</v>
      </c>
      <c r="D544" s="19"/>
      <c r="E544" s="20" t="s">
        <v>290</v>
      </c>
      <c r="F544" s="53">
        <f>F545</f>
        <v>0</v>
      </c>
      <c r="G544" s="53">
        <f>G545</f>
        <v>0</v>
      </c>
      <c r="H544" s="53">
        <f>H545</f>
        <v>0</v>
      </c>
    </row>
    <row r="545" spans="1:8" ht="12.75">
      <c r="A545" s="4"/>
      <c r="B545" s="5"/>
      <c r="C545" s="19"/>
      <c r="D545" s="19" t="s">
        <v>55</v>
      </c>
      <c r="E545" s="20" t="s">
        <v>56</v>
      </c>
      <c r="F545" s="53"/>
      <c r="G545" s="53"/>
      <c r="H545" s="55"/>
    </row>
    <row r="546" spans="1:8" ht="12.75">
      <c r="A546" s="4"/>
      <c r="B546" s="12">
        <v>1000</v>
      </c>
      <c r="C546" s="12"/>
      <c r="D546" s="12"/>
      <c r="E546" s="13" t="s">
        <v>155</v>
      </c>
      <c r="F546" s="68">
        <f>F547+F551+F559</f>
        <v>416633</v>
      </c>
      <c r="G546" s="68">
        <f>G547+G551+G559</f>
        <v>451166</v>
      </c>
      <c r="H546" s="68">
        <f>H547+H551+H559</f>
        <v>510773</v>
      </c>
    </row>
    <row r="547" spans="1:8" ht="25.5">
      <c r="A547" s="4"/>
      <c r="B547" s="16">
        <v>1003</v>
      </c>
      <c r="C547" s="16"/>
      <c r="D547" s="16"/>
      <c r="E547" s="17" t="s">
        <v>163</v>
      </c>
      <c r="F547" s="53">
        <f aca="true" t="shared" si="76" ref="F547:H549">F548</f>
        <v>0</v>
      </c>
      <c r="G547" s="53">
        <f t="shared" si="76"/>
        <v>0</v>
      </c>
      <c r="H547" s="53">
        <f t="shared" si="76"/>
        <v>0</v>
      </c>
    </row>
    <row r="548" spans="1:8" ht="12.75">
      <c r="A548" s="4"/>
      <c r="B548" s="5"/>
      <c r="C548" s="19" t="s">
        <v>164</v>
      </c>
      <c r="D548" s="19"/>
      <c r="E548" s="20" t="s">
        <v>165</v>
      </c>
      <c r="F548" s="53">
        <f t="shared" si="76"/>
        <v>0</v>
      </c>
      <c r="G548" s="53">
        <f t="shared" si="76"/>
        <v>0</v>
      </c>
      <c r="H548" s="53">
        <f t="shared" si="76"/>
        <v>0</v>
      </c>
    </row>
    <row r="549" spans="1:8" ht="102">
      <c r="A549" s="4"/>
      <c r="B549" s="5"/>
      <c r="C549" s="19" t="s">
        <v>261</v>
      </c>
      <c r="D549" s="19"/>
      <c r="E549" s="20" t="s">
        <v>262</v>
      </c>
      <c r="F549" s="53">
        <f t="shared" si="76"/>
        <v>0</v>
      </c>
      <c r="G549" s="53">
        <f t="shared" si="76"/>
        <v>0</v>
      </c>
      <c r="H549" s="53">
        <f t="shared" si="76"/>
        <v>0</v>
      </c>
    </row>
    <row r="550" spans="1:8" ht="12.75">
      <c r="A550" s="4"/>
      <c r="B550" s="5"/>
      <c r="C550" s="19"/>
      <c r="D550" s="19" t="s">
        <v>161</v>
      </c>
      <c r="E550" s="20" t="s">
        <v>162</v>
      </c>
      <c r="F550" s="53"/>
      <c r="G550" s="53"/>
      <c r="H550" s="55"/>
    </row>
    <row r="551" spans="1:8" ht="12.75">
      <c r="A551" s="4"/>
      <c r="B551" s="16" t="s">
        <v>291</v>
      </c>
      <c r="C551" s="16"/>
      <c r="D551" s="16"/>
      <c r="E551" s="17" t="s">
        <v>292</v>
      </c>
      <c r="F551" s="53">
        <f>F552</f>
        <v>396780</v>
      </c>
      <c r="G551" s="53">
        <f>G552</f>
        <v>428930</v>
      </c>
      <c r="H551" s="53">
        <f>H552</f>
        <v>460920</v>
      </c>
    </row>
    <row r="552" spans="1:8" ht="51">
      <c r="A552" s="4"/>
      <c r="B552" s="19"/>
      <c r="C552" s="19" t="s">
        <v>293</v>
      </c>
      <c r="D552" s="19"/>
      <c r="E552" s="20" t="s">
        <v>294</v>
      </c>
      <c r="F552" s="53">
        <f>F553+F555+F557</f>
        <v>396780</v>
      </c>
      <c r="G552" s="53">
        <f>G553+G555+G557</f>
        <v>428930</v>
      </c>
      <c r="H552" s="53">
        <f>H553+H555+H557</f>
        <v>460920</v>
      </c>
    </row>
    <row r="553" spans="1:8" ht="25.5">
      <c r="A553" s="4"/>
      <c r="B553" s="19"/>
      <c r="C553" s="19" t="s">
        <v>295</v>
      </c>
      <c r="D553" s="3"/>
      <c r="E553" s="20" t="s">
        <v>296</v>
      </c>
      <c r="F553" s="53">
        <f>F554</f>
        <v>118500</v>
      </c>
      <c r="G553" s="53">
        <f>G554</f>
        <v>128090</v>
      </c>
      <c r="H553" s="53">
        <f>H554</f>
        <v>137620</v>
      </c>
    </row>
    <row r="554" spans="1:8" ht="25.5">
      <c r="A554" s="4"/>
      <c r="B554" s="19"/>
      <c r="C554" s="19"/>
      <c r="D554" s="19" t="s">
        <v>64</v>
      </c>
      <c r="E554" s="20" t="s">
        <v>65</v>
      </c>
      <c r="F554" s="53">
        <v>118500</v>
      </c>
      <c r="G554" s="53">
        <v>128090</v>
      </c>
      <c r="H554" s="55">
        <v>137620</v>
      </c>
    </row>
    <row r="555" spans="1:8" ht="25.5">
      <c r="A555" s="4"/>
      <c r="B555" s="19"/>
      <c r="C555" s="19" t="s">
        <v>297</v>
      </c>
      <c r="D555" s="19"/>
      <c r="E555" s="20" t="s">
        <v>298</v>
      </c>
      <c r="F555" s="53">
        <f>F556</f>
        <v>39560</v>
      </c>
      <c r="G555" s="53">
        <f>G556</f>
        <v>42760</v>
      </c>
      <c r="H555" s="53">
        <f>H556</f>
        <v>45940</v>
      </c>
    </row>
    <row r="556" spans="1:8" ht="25.5">
      <c r="A556" s="4"/>
      <c r="B556" s="19"/>
      <c r="C556" s="19"/>
      <c r="D556" s="19" t="s">
        <v>64</v>
      </c>
      <c r="E556" s="20" t="s">
        <v>65</v>
      </c>
      <c r="F556" s="53">
        <v>39560</v>
      </c>
      <c r="G556" s="53">
        <v>42760</v>
      </c>
      <c r="H556" s="55">
        <v>45940</v>
      </c>
    </row>
    <row r="557" spans="1:8" ht="25.5">
      <c r="A557" s="4"/>
      <c r="B557" s="19"/>
      <c r="C557" s="19" t="s">
        <v>299</v>
      </c>
      <c r="D557" s="19"/>
      <c r="E557" s="20" t="s">
        <v>300</v>
      </c>
      <c r="F557" s="53">
        <f>F558</f>
        <v>238720</v>
      </c>
      <c r="G557" s="53">
        <f>G558</f>
        <v>258080</v>
      </c>
      <c r="H557" s="53">
        <f>H558</f>
        <v>277360</v>
      </c>
    </row>
    <row r="558" spans="1:8" ht="25.5">
      <c r="A558" s="4"/>
      <c r="B558" s="19"/>
      <c r="C558" s="19"/>
      <c r="D558" s="19" t="s">
        <v>64</v>
      </c>
      <c r="E558" s="20" t="s">
        <v>65</v>
      </c>
      <c r="F558" s="53">
        <v>238720</v>
      </c>
      <c r="G558" s="53">
        <v>258080</v>
      </c>
      <c r="H558" s="55">
        <v>277360</v>
      </c>
    </row>
    <row r="559" spans="1:8" ht="25.5">
      <c r="A559" s="4"/>
      <c r="B559" s="16" t="s">
        <v>197</v>
      </c>
      <c r="C559" s="40"/>
      <c r="D559" s="40"/>
      <c r="E559" s="17" t="s">
        <v>198</v>
      </c>
      <c r="F559" s="53">
        <f aca="true" t="shared" si="77" ref="F559:H560">F560</f>
        <v>19853</v>
      </c>
      <c r="G559" s="53">
        <f t="shared" si="77"/>
        <v>22236</v>
      </c>
      <c r="H559" s="53">
        <f t="shared" si="77"/>
        <v>49853</v>
      </c>
    </row>
    <row r="560" spans="1:8" ht="12.75">
      <c r="A560" s="4"/>
      <c r="B560" s="19"/>
      <c r="C560" s="19" t="s">
        <v>164</v>
      </c>
      <c r="D560" s="19"/>
      <c r="E560" s="20" t="s">
        <v>165</v>
      </c>
      <c r="F560" s="53">
        <f t="shared" si="77"/>
        <v>19853</v>
      </c>
      <c r="G560" s="53">
        <f t="shared" si="77"/>
        <v>22236</v>
      </c>
      <c r="H560" s="53">
        <f t="shared" si="77"/>
        <v>49853</v>
      </c>
    </row>
    <row r="561" spans="1:8" ht="76.5">
      <c r="A561" s="4"/>
      <c r="B561" s="19"/>
      <c r="C561" s="19" t="s">
        <v>199</v>
      </c>
      <c r="D561" s="19"/>
      <c r="E561" s="20" t="s">
        <v>200</v>
      </c>
      <c r="F561" s="53">
        <f>F562+F564</f>
        <v>19853</v>
      </c>
      <c r="G561" s="53">
        <f>G562+G564</f>
        <v>22236</v>
      </c>
      <c r="H561" s="53">
        <f>H562+H564</f>
        <v>49853</v>
      </c>
    </row>
    <row r="562" spans="1:8" ht="89.25">
      <c r="A562" s="4"/>
      <c r="B562" s="19"/>
      <c r="C562" s="19" t="s">
        <v>201</v>
      </c>
      <c r="D562" s="19"/>
      <c r="E562" s="20" t="s">
        <v>202</v>
      </c>
      <c r="F562" s="53">
        <f>F563</f>
        <v>13235</v>
      </c>
      <c r="G562" s="53">
        <f>G563</f>
        <v>14824</v>
      </c>
      <c r="H562" s="53">
        <f>H563</f>
        <v>33235</v>
      </c>
    </row>
    <row r="563" spans="1:8" ht="12.75">
      <c r="A563" s="4"/>
      <c r="B563" s="19"/>
      <c r="C563" s="19"/>
      <c r="D563" s="19" t="s">
        <v>161</v>
      </c>
      <c r="E563" s="20" t="s">
        <v>162</v>
      </c>
      <c r="F563" s="53">
        <v>13235</v>
      </c>
      <c r="G563" s="53">
        <v>14824</v>
      </c>
      <c r="H563" s="55">
        <v>33235</v>
      </c>
    </row>
    <row r="564" spans="1:8" ht="76.5">
      <c r="A564" s="4"/>
      <c r="B564" s="19"/>
      <c r="C564" s="19" t="s">
        <v>203</v>
      </c>
      <c r="D564" s="19"/>
      <c r="E564" s="20" t="s">
        <v>204</v>
      </c>
      <c r="F564" s="53">
        <f>F565</f>
        <v>6618</v>
      </c>
      <c r="G564" s="53">
        <f>G565</f>
        <v>7412</v>
      </c>
      <c r="H564" s="53">
        <f>H565</f>
        <v>16618</v>
      </c>
    </row>
    <row r="565" spans="1:8" ht="12.75">
      <c r="A565" s="4"/>
      <c r="B565" s="19"/>
      <c r="C565" s="19"/>
      <c r="D565" s="19" t="s">
        <v>161</v>
      </c>
      <c r="E565" s="20" t="s">
        <v>162</v>
      </c>
      <c r="F565" s="53">
        <v>6618</v>
      </c>
      <c r="G565" s="53">
        <v>7412</v>
      </c>
      <c r="H565" s="55">
        <v>16618</v>
      </c>
    </row>
    <row r="566" spans="1:8" s="10" customFormat="1" ht="25.5">
      <c r="A566" s="6">
        <v>700</v>
      </c>
      <c r="B566" s="7"/>
      <c r="C566" s="7"/>
      <c r="D566" s="7"/>
      <c r="E566" s="7" t="s">
        <v>306</v>
      </c>
      <c r="F566" s="9">
        <f>F567+F593</f>
        <v>5309643</v>
      </c>
      <c r="G566" s="9">
        <f>G567+G593</f>
        <v>5679996</v>
      </c>
      <c r="H566" s="9">
        <f>H567+H593</f>
        <v>5857726</v>
      </c>
    </row>
    <row r="567" spans="1:8" ht="12.75">
      <c r="A567" s="4"/>
      <c r="B567" s="12" t="s">
        <v>252</v>
      </c>
      <c r="C567" s="12"/>
      <c r="D567" s="12"/>
      <c r="E567" s="13" t="s">
        <v>253</v>
      </c>
      <c r="F567" s="14">
        <f>F568+F583+F588</f>
        <v>5193900</v>
      </c>
      <c r="G567" s="14">
        <f>G568+G583+G588</f>
        <v>5554100</v>
      </c>
      <c r="H567" s="14">
        <f>H568+H583+H588</f>
        <v>5721400</v>
      </c>
    </row>
    <row r="568" spans="1:8" ht="12.75">
      <c r="A568" s="4"/>
      <c r="B568" s="16" t="s">
        <v>265</v>
      </c>
      <c r="C568" s="16"/>
      <c r="D568" s="16"/>
      <c r="E568" s="17" t="s">
        <v>266</v>
      </c>
      <c r="F568" s="53">
        <f>F569+F573+F576</f>
        <v>5193900</v>
      </c>
      <c r="G568" s="53">
        <f>G569+G573+G576</f>
        <v>5554100</v>
      </c>
      <c r="H568" s="53">
        <f>H569+H573+H576</f>
        <v>5721400</v>
      </c>
    </row>
    <row r="569" spans="1:8" ht="38.25">
      <c r="A569" s="4"/>
      <c r="B569" s="19"/>
      <c r="C569" s="19" t="s">
        <v>267</v>
      </c>
      <c r="D569" s="19"/>
      <c r="E569" s="20" t="s">
        <v>268</v>
      </c>
      <c r="F569" s="53">
        <f aca="true" t="shared" si="78" ref="F569:H570">F570</f>
        <v>0</v>
      </c>
      <c r="G569" s="53">
        <f t="shared" si="78"/>
        <v>0</v>
      </c>
      <c r="H569" s="53">
        <f t="shared" si="78"/>
        <v>0</v>
      </c>
    </row>
    <row r="570" spans="1:8" ht="25.5">
      <c r="A570" s="4"/>
      <c r="B570" s="19"/>
      <c r="C570" s="19" t="s">
        <v>269</v>
      </c>
      <c r="D570" s="19"/>
      <c r="E570" s="20" t="s">
        <v>240</v>
      </c>
      <c r="F570" s="53">
        <f t="shared" si="78"/>
        <v>0</v>
      </c>
      <c r="G570" s="53">
        <f t="shared" si="78"/>
        <v>0</v>
      </c>
      <c r="H570" s="53">
        <f t="shared" si="78"/>
        <v>0</v>
      </c>
    </row>
    <row r="571" spans="1:8" ht="25.5">
      <c r="A571" s="4"/>
      <c r="B571" s="19"/>
      <c r="C571" s="19" t="s">
        <v>270</v>
      </c>
      <c r="D571" s="19" t="s">
        <v>64</v>
      </c>
      <c r="E571" s="20" t="s">
        <v>65</v>
      </c>
      <c r="F571" s="53"/>
      <c r="G571" s="53"/>
      <c r="H571" s="55"/>
    </row>
    <row r="572" spans="1:8" ht="38.25">
      <c r="A572" s="4"/>
      <c r="B572" s="19"/>
      <c r="C572" s="19"/>
      <c r="D572" s="3"/>
      <c r="E572" s="20" t="s">
        <v>33</v>
      </c>
      <c r="F572" s="53"/>
      <c r="G572" s="53"/>
      <c r="H572" s="55"/>
    </row>
    <row r="573" spans="1:8" ht="25.5">
      <c r="A573" s="4"/>
      <c r="B573" s="5"/>
      <c r="C573" s="19" t="s">
        <v>271</v>
      </c>
      <c r="D573" s="19"/>
      <c r="E573" s="20" t="s">
        <v>272</v>
      </c>
      <c r="F573" s="53">
        <f aca="true" t="shared" si="79" ref="F573:H574">F574</f>
        <v>0</v>
      </c>
      <c r="G573" s="53">
        <f t="shared" si="79"/>
        <v>0</v>
      </c>
      <c r="H573" s="53">
        <f t="shared" si="79"/>
        <v>0</v>
      </c>
    </row>
    <row r="574" spans="1:8" ht="25.5">
      <c r="A574" s="4"/>
      <c r="B574" s="5"/>
      <c r="C574" s="19" t="s">
        <v>273</v>
      </c>
      <c r="D574" s="19"/>
      <c r="E574" s="20" t="s">
        <v>274</v>
      </c>
      <c r="F574" s="53">
        <f t="shared" si="79"/>
        <v>0</v>
      </c>
      <c r="G574" s="53">
        <f t="shared" si="79"/>
        <v>0</v>
      </c>
      <c r="H574" s="53">
        <f t="shared" si="79"/>
        <v>0</v>
      </c>
    </row>
    <row r="575" spans="1:8" ht="25.5">
      <c r="A575" s="4"/>
      <c r="B575" s="5"/>
      <c r="C575" s="19"/>
      <c r="D575" s="19" t="s">
        <v>64</v>
      </c>
      <c r="E575" s="20" t="s">
        <v>65</v>
      </c>
      <c r="F575" s="53"/>
      <c r="G575" s="53"/>
      <c r="H575" s="55"/>
    </row>
    <row r="576" spans="1:8" ht="12.75">
      <c r="A576" s="4"/>
      <c r="B576" s="5"/>
      <c r="C576" s="19" t="s">
        <v>34</v>
      </c>
      <c r="D576" s="19"/>
      <c r="E576" s="20" t="s">
        <v>35</v>
      </c>
      <c r="F576" s="53">
        <f>F577+F580</f>
        <v>5193900</v>
      </c>
      <c r="G576" s="53">
        <f>G577+G580</f>
        <v>5554100</v>
      </c>
      <c r="H576" s="53">
        <f>H577+H580</f>
        <v>5721400</v>
      </c>
    </row>
    <row r="577" spans="1:8" ht="76.5">
      <c r="A577" s="4"/>
      <c r="B577" s="5"/>
      <c r="C577" s="19" t="s">
        <v>123</v>
      </c>
      <c r="D577" s="19"/>
      <c r="E577" s="20" t="s">
        <v>124</v>
      </c>
      <c r="F577" s="53">
        <f aca="true" t="shared" si="80" ref="F577:H578">F578</f>
        <v>0</v>
      </c>
      <c r="G577" s="53">
        <f t="shared" si="80"/>
        <v>0</v>
      </c>
      <c r="H577" s="53">
        <f t="shared" si="80"/>
        <v>0</v>
      </c>
    </row>
    <row r="578" spans="1:8" ht="25.5">
      <c r="A578" s="4"/>
      <c r="B578" s="5"/>
      <c r="C578" s="19" t="s">
        <v>275</v>
      </c>
      <c r="D578" s="19"/>
      <c r="E578" s="20" t="s">
        <v>276</v>
      </c>
      <c r="F578" s="53">
        <f t="shared" si="80"/>
        <v>0</v>
      </c>
      <c r="G578" s="53">
        <f t="shared" si="80"/>
        <v>0</v>
      </c>
      <c r="H578" s="53">
        <f t="shared" si="80"/>
        <v>0</v>
      </c>
    </row>
    <row r="579" spans="1:8" ht="25.5">
      <c r="A579" s="4"/>
      <c r="B579" s="5"/>
      <c r="C579" s="19"/>
      <c r="D579" s="19" t="s">
        <v>64</v>
      </c>
      <c r="E579" s="20" t="s">
        <v>65</v>
      </c>
      <c r="F579" s="53"/>
      <c r="G579" s="53"/>
      <c r="H579" s="4"/>
    </row>
    <row r="580" spans="1:8" ht="89.25">
      <c r="A580" s="4"/>
      <c r="B580" s="5"/>
      <c r="C580" s="19" t="s">
        <v>36</v>
      </c>
      <c r="D580" s="19"/>
      <c r="E580" s="20" t="s">
        <v>37</v>
      </c>
      <c r="F580" s="53">
        <f aca="true" t="shared" si="81" ref="F580:H581">F581</f>
        <v>5193900</v>
      </c>
      <c r="G580" s="53">
        <f t="shared" si="81"/>
        <v>5554100</v>
      </c>
      <c r="H580" s="53">
        <f t="shared" si="81"/>
        <v>5721400</v>
      </c>
    </row>
    <row r="581" spans="1:8" ht="55.5" customHeight="1">
      <c r="A581" s="4"/>
      <c r="B581" s="5"/>
      <c r="C581" s="19" t="s">
        <v>277</v>
      </c>
      <c r="D581" s="19"/>
      <c r="E581" s="20" t="s">
        <v>278</v>
      </c>
      <c r="F581" s="53">
        <f t="shared" si="81"/>
        <v>5193900</v>
      </c>
      <c r="G581" s="53">
        <f t="shared" si="81"/>
        <v>5554100</v>
      </c>
      <c r="H581" s="53">
        <f t="shared" si="81"/>
        <v>5721400</v>
      </c>
    </row>
    <row r="582" spans="1:8" ht="25.5">
      <c r="A582" s="4"/>
      <c r="B582" s="5"/>
      <c r="C582" s="19"/>
      <c r="D582" s="19" t="s">
        <v>64</v>
      </c>
      <c r="E582" s="20" t="s">
        <v>65</v>
      </c>
      <c r="F582" s="53">
        <v>5193900</v>
      </c>
      <c r="G582" s="53">
        <v>5554100</v>
      </c>
      <c r="H582" s="55">
        <v>5721400</v>
      </c>
    </row>
    <row r="583" spans="1:8" ht="25.5">
      <c r="A583" s="4"/>
      <c r="B583" s="16" t="s">
        <v>279</v>
      </c>
      <c r="C583" s="16"/>
      <c r="D583" s="16"/>
      <c r="E583" s="17" t="s">
        <v>280</v>
      </c>
      <c r="F583" s="53">
        <f aca="true" t="shared" si="82" ref="F583:H585">F584</f>
        <v>0</v>
      </c>
      <c r="G583" s="53">
        <f t="shared" si="82"/>
        <v>0</v>
      </c>
      <c r="H583" s="53">
        <f t="shared" si="82"/>
        <v>0</v>
      </c>
    </row>
    <row r="584" spans="1:8" ht="25.5">
      <c r="A584" s="4"/>
      <c r="B584" s="19"/>
      <c r="C584" s="19" t="s">
        <v>281</v>
      </c>
      <c r="D584" s="19"/>
      <c r="E584" s="20" t="s">
        <v>282</v>
      </c>
      <c r="F584" s="53">
        <f t="shared" si="82"/>
        <v>0</v>
      </c>
      <c r="G584" s="53">
        <f t="shared" si="82"/>
        <v>0</v>
      </c>
      <c r="H584" s="53">
        <f t="shared" si="82"/>
        <v>0</v>
      </c>
    </row>
    <row r="585" spans="1:8" ht="12.75">
      <c r="A585" s="4"/>
      <c r="B585" s="19"/>
      <c r="C585" s="19" t="s">
        <v>283</v>
      </c>
      <c r="D585" s="19"/>
      <c r="E585" s="20" t="s">
        <v>284</v>
      </c>
      <c r="F585" s="53">
        <f t="shared" si="82"/>
        <v>0</v>
      </c>
      <c r="G585" s="53">
        <f t="shared" si="82"/>
        <v>0</v>
      </c>
      <c r="H585" s="53">
        <f t="shared" si="82"/>
        <v>0</v>
      </c>
    </row>
    <row r="586" spans="1:8" ht="25.5">
      <c r="A586" s="4"/>
      <c r="B586" s="19"/>
      <c r="C586" s="19"/>
      <c r="D586" s="19" t="s">
        <v>64</v>
      </c>
      <c r="E586" s="20" t="s">
        <v>65</v>
      </c>
      <c r="F586" s="53"/>
      <c r="G586" s="53"/>
      <c r="H586" s="55"/>
    </row>
    <row r="587" spans="1:8" ht="25.5">
      <c r="A587" s="4"/>
      <c r="B587" s="16" t="s">
        <v>235</v>
      </c>
      <c r="C587" s="16"/>
      <c r="D587" s="16"/>
      <c r="E587" s="17" t="s">
        <v>236</v>
      </c>
      <c r="F587" s="53">
        <f>F588</f>
        <v>0</v>
      </c>
      <c r="G587" s="53">
        <f>G588</f>
        <v>0</v>
      </c>
      <c r="H587" s="53">
        <f>H588</f>
        <v>0</v>
      </c>
    </row>
    <row r="588" spans="1:8" ht="25.5">
      <c r="A588" s="4"/>
      <c r="B588" s="5"/>
      <c r="C588" s="19" t="s">
        <v>285</v>
      </c>
      <c r="D588" s="19"/>
      <c r="E588" s="20" t="s">
        <v>286</v>
      </c>
      <c r="F588" s="53">
        <f>F589+F591</f>
        <v>0</v>
      </c>
      <c r="G588" s="53">
        <f>G589+G591</f>
        <v>0</v>
      </c>
      <c r="H588" s="53">
        <f>H589+H591</f>
        <v>0</v>
      </c>
    </row>
    <row r="589" spans="1:8" ht="76.5">
      <c r="A589" s="4"/>
      <c r="B589" s="5"/>
      <c r="C589" s="19" t="s">
        <v>287</v>
      </c>
      <c r="D589" s="19"/>
      <c r="E589" s="20" t="s">
        <v>288</v>
      </c>
      <c r="F589" s="53">
        <f>F590</f>
        <v>0</v>
      </c>
      <c r="G589" s="53">
        <f>G590</f>
        <v>0</v>
      </c>
      <c r="H589" s="53">
        <f>H590</f>
        <v>0</v>
      </c>
    </row>
    <row r="590" spans="1:8" ht="12.75">
      <c r="A590" s="4"/>
      <c r="B590" s="5"/>
      <c r="C590" s="19"/>
      <c r="D590" s="19" t="s">
        <v>55</v>
      </c>
      <c r="E590" s="20" t="s">
        <v>56</v>
      </c>
      <c r="F590" s="53"/>
      <c r="G590" s="53"/>
      <c r="H590" s="55"/>
    </row>
    <row r="591" spans="1:8" ht="63.75">
      <c r="A591" s="4"/>
      <c r="B591" s="5"/>
      <c r="C591" s="19" t="s">
        <v>289</v>
      </c>
      <c r="D591" s="19"/>
      <c r="E591" s="20" t="s">
        <v>290</v>
      </c>
      <c r="F591" s="53">
        <f>F592</f>
        <v>0</v>
      </c>
      <c r="G591" s="53">
        <f>G592</f>
        <v>0</v>
      </c>
      <c r="H591" s="53">
        <f>H592</f>
        <v>0</v>
      </c>
    </row>
    <row r="592" spans="1:8" ht="12.75">
      <c r="A592" s="4"/>
      <c r="B592" s="5"/>
      <c r="C592" s="19"/>
      <c r="D592" s="19" t="s">
        <v>55</v>
      </c>
      <c r="E592" s="20" t="s">
        <v>56</v>
      </c>
      <c r="F592" s="53"/>
      <c r="G592" s="53"/>
      <c r="H592" s="55"/>
    </row>
    <row r="593" spans="1:8" ht="12.75">
      <c r="A593" s="4"/>
      <c r="B593" s="12">
        <v>1000</v>
      </c>
      <c r="C593" s="12"/>
      <c r="D593" s="12"/>
      <c r="E593" s="13" t="s">
        <v>155</v>
      </c>
      <c r="F593" s="68">
        <f>F594+F598+F606</f>
        <v>115743</v>
      </c>
      <c r="G593" s="68">
        <f>G594+G598+G606</f>
        <v>125896</v>
      </c>
      <c r="H593" s="68">
        <f>H594+H598+H606</f>
        <v>136326</v>
      </c>
    </row>
    <row r="594" spans="1:8" ht="25.5">
      <c r="A594" s="4"/>
      <c r="B594" s="16">
        <v>1003</v>
      </c>
      <c r="C594" s="16"/>
      <c r="D594" s="16"/>
      <c r="E594" s="17" t="s">
        <v>163</v>
      </c>
      <c r="F594" s="53">
        <f aca="true" t="shared" si="83" ref="F594:H596">F595</f>
        <v>0</v>
      </c>
      <c r="G594" s="53">
        <f t="shared" si="83"/>
        <v>0</v>
      </c>
      <c r="H594" s="53">
        <f t="shared" si="83"/>
        <v>0</v>
      </c>
    </row>
    <row r="595" spans="1:8" ht="12.75">
      <c r="A595" s="4"/>
      <c r="B595" s="5"/>
      <c r="C595" s="19" t="s">
        <v>164</v>
      </c>
      <c r="D595" s="19"/>
      <c r="E595" s="20" t="s">
        <v>165</v>
      </c>
      <c r="F595" s="53">
        <f t="shared" si="83"/>
        <v>0</v>
      </c>
      <c r="G595" s="53">
        <f t="shared" si="83"/>
        <v>0</v>
      </c>
      <c r="H595" s="53">
        <f t="shared" si="83"/>
        <v>0</v>
      </c>
    </row>
    <row r="596" spans="1:8" ht="102">
      <c r="A596" s="4"/>
      <c r="B596" s="5"/>
      <c r="C596" s="19" t="s">
        <v>261</v>
      </c>
      <c r="D596" s="19"/>
      <c r="E596" s="20" t="s">
        <v>262</v>
      </c>
      <c r="F596" s="53">
        <f t="shared" si="83"/>
        <v>0</v>
      </c>
      <c r="G596" s="53">
        <f t="shared" si="83"/>
        <v>0</v>
      </c>
      <c r="H596" s="53">
        <f t="shared" si="83"/>
        <v>0</v>
      </c>
    </row>
    <row r="597" spans="1:8" ht="12.75">
      <c r="A597" s="4"/>
      <c r="B597" s="5"/>
      <c r="C597" s="19"/>
      <c r="D597" s="19" t="s">
        <v>161</v>
      </c>
      <c r="E597" s="20" t="s">
        <v>162</v>
      </c>
      <c r="F597" s="53"/>
      <c r="G597" s="53"/>
      <c r="H597" s="55"/>
    </row>
    <row r="598" spans="1:8" ht="12.75">
      <c r="A598" s="4"/>
      <c r="B598" s="16" t="s">
        <v>291</v>
      </c>
      <c r="C598" s="16"/>
      <c r="D598" s="16"/>
      <c r="E598" s="17" t="s">
        <v>292</v>
      </c>
      <c r="F598" s="53">
        <f>F599</f>
        <v>95890</v>
      </c>
      <c r="G598" s="53">
        <f>G599</f>
        <v>103660</v>
      </c>
      <c r="H598" s="53">
        <f>H599</f>
        <v>111400</v>
      </c>
    </row>
    <row r="599" spans="1:8" ht="51">
      <c r="A599" s="4"/>
      <c r="B599" s="19"/>
      <c r="C599" s="19" t="s">
        <v>293</v>
      </c>
      <c r="D599" s="19"/>
      <c r="E599" s="20" t="s">
        <v>294</v>
      </c>
      <c r="F599" s="53">
        <f>F600+F602+F604</f>
        <v>95890</v>
      </c>
      <c r="G599" s="53">
        <f>G600+G602+G604</f>
        <v>103660</v>
      </c>
      <c r="H599" s="53">
        <f>H600+H602+H604</f>
        <v>111400</v>
      </c>
    </row>
    <row r="600" spans="1:8" ht="25.5">
      <c r="A600" s="4"/>
      <c r="B600" s="19"/>
      <c r="C600" s="19" t="s">
        <v>295</v>
      </c>
      <c r="D600" s="3"/>
      <c r="E600" s="20" t="s">
        <v>296</v>
      </c>
      <c r="F600" s="53">
        <f>F601</f>
        <v>31890</v>
      </c>
      <c r="G600" s="53">
        <f>G601</f>
        <v>34470</v>
      </c>
      <c r="H600" s="53">
        <f>H601</f>
        <v>37040</v>
      </c>
    </row>
    <row r="601" spans="1:8" ht="25.5">
      <c r="A601" s="4"/>
      <c r="B601" s="19"/>
      <c r="C601" s="19"/>
      <c r="D601" s="19" t="s">
        <v>64</v>
      </c>
      <c r="E601" s="20" t="s">
        <v>65</v>
      </c>
      <c r="F601" s="53">
        <v>31890</v>
      </c>
      <c r="G601" s="53">
        <v>34470</v>
      </c>
      <c r="H601" s="55">
        <v>37040</v>
      </c>
    </row>
    <row r="602" spans="1:8" ht="25.5">
      <c r="A602" s="4"/>
      <c r="B602" s="19"/>
      <c r="C602" s="19" t="s">
        <v>297</v>
      </c>
      <c r="D602" s="19"/>
      <c r="E602" s="20" t="s">
        <v>298</v>
      </c>
      <c r="F602" s="53">
        <f>F603</f>
        <v>11370</v>
      </c>
      <c r="G602" s="53">
        <f>G603</f>
        <v>12290</v>
      </c>
      <c r="H602" s="53">
        <f>H603</f>
        <v>13210</v>
      </c>
    </row>
    <row r="603" spans="1:8" ht="25.5">
      <c r="A603" s="4"/>
      <c r="B603" s="19"/>
      <c r="C603" s="19"/>
      <c r="D603" s="19" t="s">
        <v>64</v>
      </c>
      <c r="E603" s="20" t="s">
        <v>65</v>
      </c>
      <c r="F603" s="53">
        <v>11370</v>
      </c>
      <c r="G603" s="53">
        <v>12290</v>
      </c>
      <c r="H603" s="55">
        <v>13210</v>
      </c>
    </row>
    <row r="604" spans="1:8" ht="25.5">
      <c r="A604" s="4"/>
      <c r="B604" s="19"/>
      <c r="C604" s="19" t="s">
        <v>299</v>
      </c>
      <c r="D604" s="19"/>
      <c r="E604" s="20" t="s">
        <v>300</v>
      </c>
      <c r="F604" s="53">
        <f>F605</f>
        <v>52630</v>
      </c>
      <c r="G604" s="53">
        <f>G605</f>
        <v>56900</v>
      </c>
      <c r="H604" s="53">
        <f>H605</f>
        <v>61150</v>
      </c>
    </row>
    <row r="605" spans="1:8" ht="25.5">
      <c r="A605" s="4"/>
      <c r="B605" s="19"/>
      <c r="C605" s="19"/>
      <c r="D605" s="19" t="s">
        <v>64</v>
      </c>
      <c r="E605" s="20" t="s">
        <v>65</v>
      </c>
      <c r="F605" s="53">
        <v>52630</v>
      </c>
      <c r="G605" s="53">
        <v>56900</v>
      </c>
      <c r="H605" s="55">
        <v>61150</v>
      </c>
    </row>
    <row r="606" spans="1:8" ht="25.5">
      <c r="A606" s="4"/>
      <c r="B606" s="16" t="s">
        <v>197</v>
      </c>
      <c r="C606" s="40"/>
      <c r="D606" s="40"/>
      <c r="E606" s="17" t="s">
        <v>198</v>
      </c>
      <c r="F606" s="53">
        <f aca="true" t="shared" si="84" ref="F606:H607">F607</f>
        <v>19853</v>
      </c>
      <c r="G606" s="53">
        <f t="shared" si="84"/>
        <v>22236</v>
      </c>
      <c r="H606" s="53">
        <f t="shared" si="84"/>
        <v>24926</v>
      </c>
    </row>
    <row r="607" spans="1:8" ht="12.75">
      <c r="A607" s="4"/>
      <c r="B607" s="19"/>
      <c r="C607" s="19" t="s">
        <v>164</v>
      </c>
      <c r="D607" s="19"/>
      <c r="E607" s="20" t="s">
        <v>165</v>
      </c>
      <c r="F607" s="53">
        <f t="shared" si="84"/>
        <v>19853</v>
      </c>
      <c r="G607" s="53">
        <f t="shared" si="84"/>
        <v>22236</v>
      </c>
      <c r="H607" s="53">
        <f t="shared" si="84"/>
        <v>24926</v>
      </c>
    </row>
    <row r="608" spans="1:8" ht="76.5">
      <c r="A608" s="4"/>
      <c r="B608" s="19"/>
      <c r="C608" s="19" t="s">
        <v>199</v>
      </c>
      <c r="D608" s="19"/>
      <c r="E608" s="20" t="s">
        <v>200</v>
      </c>
      <c r="F608" s="53">
        <f>F609+F611</f>
        <v>19853</v>
      </c>
      <c r="G608" s="53">
        <f>G609+G611</f>
        <v>22236</v>
      </c>
      <c r="H608" s="53">
        <f>H609+H611</f>
        <v>24926</v>
      </c>
    </row>
    <row r="609" spans="1:8" ht="89.25">
      <c r="A609" s="4"/>
      <c r="B609" s="19"/>
      <c r="C609" s="19" t="s">
        <v>201</v>
      </c>
      <c r="D609" s="19"/>
      <c r="E609" s="20" t="s">
        <v>202</v>
      </c>
      <c r="F609" s="53">
        <f>F610</f>
        <v>13235</v>
      </c>
      <c r="G609" s="53">
        <f>G610</f>
        <v>14824</v>
      </c>
      <c r="H609" s="53">
        <f>H610</f>
        <v>16617</v>
      </c>
    </row>
    <row r="610" spans="1:8" ht="12.75">
      <c r="A610" s="4"/>
      <c r="B610" s="19"/>
      <c r="C610" s="19"/>
      <c r="D610" s="19" t="s">
        <v>161</v>
      </c>
      <c r="E610" s="20" t="s">
        <v>162</v>
      </c>
      <c r="F610" s="53">
        <v>13235</v>
      </c>
      <c r="G610" s="53">
        <v>14824</v>
      </c>
      <c r="H610" s="55">
        <v>16617</v>
      </c>
    </row>
    <row r="611" spans="1:8" ht="76.5">
      <c r="A611" s="4"/>
      <c r="B611" s="19"/>
      <c r="C611" s="19" t="s">
        <v>203</v>
      </c>
      <c r="D611" s="19"/>
      <c r="E611" s="20" t="s">
        <v>204</v>
      </c>
      <c r="F611" s="53">
        <f>F612</f>
        <v>6618</v>
      </c>
      <c r="G611" s="53">
        <f>G612</f>
        <v>7412</v>
      </c>
      <c r="H611" s="53">
        <f>H612</f>
        <v>8309</v>
      </c>
    </row>
    <row r="612" spans="1:8" ht="12.75">
      <c r="A612" s="4"/>
      <c r="B612" s="19"/>
      <c r="C612" s="19"/>
      <c r="D612" s="19" t="s">
        <v>161</v>
      </c>
      <c r="E612" s="20" t="s">
        <v>162</v>
      </c>
      <c r="F612" s="53">
        <v>6618</v>
      </c>
      <c r="G612" s="53">
        <v>7412</v>
      </c>
      <c r="H612" s="55">
        <v>8309</v>
      </c>
    </row>
    <row r="613" spans="1:8" ht="25.5">
      <c r="A613" s="6">
        <v>700</v>
      </c>
      <c r="B613" s="7"/>
      <c r="C613" s="7"/>
      <c r="D613" s="7"/>
      <c r="E613" s="7" t="s">
        <v>307</v>
      </c>
      <c r="F613" s="9">
        <f>F614+F640</f>
        <v>5352142</v>
      </c>
      <c r="G613" s="9">
        <f>G614+G640</f>
        <v>5726826</v>
      </c>
      <c r="H613" s="9">
        <f>H614+H640</f>
        <v>5911846</v>
      </c>
    </row>
    <row r="614" spans="1:8" ht="12.75">
      <c r="A614" s="4"/>
      <c r="B614" s="12" t="s">
        <v>252</v>
      </c>
      <c r="C614" s="12"/>
      <c r="D614" s="12"/>
      <c r="E614" s="13" t="s">
        <v>253</v>
      </c>
      <c r="F614" s="14">
        <f>F615+F630+F635</f>
        <v>5115400</v>
      </c>
      <c r="G614" s="14">
        <f>G615+G630+G635</f>
        <v>5470100</v>
      </c>
      <c r="H614" s="14">
        <f>H615+H630+H635</f>
        <v>5634900</v>
      </c>
    </row>
    <row r="615" spans="1:8" ht="12.75">
      <c r="A615" s="4"/>
      <c r="B615" s="16" t="s">
        <v>265</v>
      </c>
      <c r="C615" s="16"/>
      <c r="D615" s="16"/>
      <c r="E615" s="17" t="s">
        <v>266</v>
      </c>
      <c r="F615" s="53">
        <f>F616+F620+F623</f>
        <v>5115400</v>
      </c>
      <c r="G615" s="53">
        <f>G616+G620+G623</f>
        <v>5470100</v>
      </c>
      <c r="H615" s="53">
        <f>H616+H620+H623</f>
        <v>5634900</v>
      </c>
    </row>
    <row r="616" spans="1:8" ht="38.25">
      <c r="A616" s="4"/>
      <c r="B616" s="19"/>
      <c r="C616" s="19" t="s">
        <v>267</v>
      </c>
      <c r="D616" s="19"/>
      <c r="E616" s="20" t="s">
        <v>268</v>
      </c>
      <c r="F616" s="53">
        <f aca="true" t="shared" si="85" ref="F616:H617">F617</f>
        <v>0</v>
      </c>
      <c r="G616" s="53">
        <f t="shared" si="85"/>
        <v>0</v>
      </c>
      <c r="H616" s="53">
        <f t="shared" si="85"/>
        <v>0</v>
      </c>
    </row>
    <row r="617" spans="1:8" ht="25.5">
      <c r="A617" s="4"/>
      <c r="B617" s="19"/>
      <c r="C617" s="19" t="s">
        <v>269</v>
      </c>
      <c r="D617" s="19"/>
      <c r="E617" s="20" t="s">
        <v>240</v>
      </c>
      <c r="F617" s="53">
        <f t="shared" si="85"/>
        <v>0</v>
      </c>
      <c r="G617" s="53">
        <f t="shared" si="85"/>
        <v>0</v>
      </c>
      <c r="H617" s="53">
        <f t="shared" si="85"/>
        <v>0</v>
      </c>
    </row>
    <row r="618" spans="1:8" ht="25.5">
      <c r="A618" s="4"/>
      <c r="B618" s="19"/>
      <c r="C618" s="19" t="s">
        <v>270</v>
      </c>
      <c r="D618" s="19" t="s">
        <v>64</v>
      </c>
      <c r="E618" s="20" t="s">
        <v>65</v>
      </c>
      <c r="F618" s="53"/>
      <c r="G618" s="53"/>
      <c r="H618" s="55"/>
    </row>
    <row r="619" spans="1:8" ht="38.25">
      <c r="A619" s="4"/>
      <c r="B619" s="19"/>
      <c r="C619" s="19"/>
      <c r="D619" s="3"/>
      <c r="E619" s="20" t="s">
        <v>33</v>
      </c>
      <c r="F619" s="53"/>
      <c r="G619" s="53"/>
      <c r="H619" s="55"/>
    </row>
    <row r="620" spans="1:8" ht="25.5">
      <c r="A620" s="4"/>
      <c r="B620" s="5"/>
      <c r="C620" s="19" t="s">
        <v>271</v>
      </c>
      <c r="D620" s="19"/>
      <c r="E620" s="20" t="s">
        <v>272</v>
      </c>
      <c r="F620" s="53">
        <f aca="true" t="shared" si="86" ref="F620:H621">F621</f>
        <v>0</v>
      </c>
      <c r="G620" s="53">
        <f t="shared" si="86"/>
        <v>0</v>
      </c>
      <c r="H620" s="53">
        <f t="shared" si="86"/>
        <v>0</v>
      </c>
    </row>
    <row r="621" spans="1:8" ht="25.5">
      <c r="A621" s="4"/>
      <c r="B621" s="5"/>
      <c r="C621" s="19" t="s">
        <v>273</v>
      </c>
      <c r="D621" s="19"/>
      <c r="E621" s="20" t="s">
        <v>274</v>
      </c>
      <c r="F621" s="53">
        <f t="shared" si="86"/>
        <v>0</v>
      </c>
      <c r="G621" s="53">
        <f t="shared" si="86"/>
        <v>0</v>
      </c>
      <c r="H621" s="53">
        <f t="shared" si="86"/>
        <v>0</v>
      </c>
    </row>
    <row r="622" spans="1:8" ht="25.5">
      <c r="A622" s="4"/>
      <c r="B622" s="5"/>
      <c r="C622" s="19"/>
      <c r="D622" s="19" t="s">
        <v>64</v>
      </c>
      <c r="E622" s="20" t="s">
        <v>65</v>
      </c>
      <c r="F622" s="53"/>
      <c r="G622" s="53"/>
      <c r="H622" s="55"/>
    </row>
    <row r="623" spans="1:8" ht="12.75">
      <c r="A623" s="4"/>
      <c r="B623" s="5"/>
      <c r="C623" s="19" t="s">
        <v>34</v>
      </c>
      <c r="D623" s="19"/>
      <c r="E623" s="20" t="s">
        <v>35</v>
      </c>
      <c r="F623" s="53">
        <f>F624+F627</f>
        <v>5115400</v>
      </c>
      <c r="G623" s="53">
        <f>G624+G627</f>
        <v>5470100</v>
      </c>
      <c r="H623" s="53">
        <f>H624+H627</f>
        <v>5634900</v>
      </c>
    </row>
    <row r="624" spans="1:8" ht="76.5">
      <c r="A624" s="4"/>
      <c r="B624" s="5"/>
      <c r="C624" s="19" t="s">
        <v>123</v>
      </c>
      <c r="D624" s="19"/>
      <c r="E624" s="20" t="s">
        <v>124</v>
      </c>
      <c r="F624" s="53">
        <f aca="true" t="shared" si="87" ref="F624:H625">F625</f>
        <v>0</v>
      </c>
      <c r="G624" s="53">
        <f t="shared" si="87"/>
        <v>0</v>
      </c>
      <c r="H624" s="53">
        <f t="shared" si="87"/>
        <v>0</v>
      </c>
    </row>
    <row r="625" spans="1:8" ht="25.5">
      <c r="A625" s="4"/>
      <c r="B625" s="5"/>
      <c r="C625" s="19" t="s">
        <v>275</v>
      </c>
      <c r="D625" s="19"/>
      <c r="E625" s="20" t="s">
        <v>276</v>
      </c>
      <c r="F625" s="53">
        <f t="shared" si="87"/>
        <v>0</v>
      </c>
      <c r="G625" s="53">
        <f t="shared" si="87"/>
        <v>0</v>
      </c>
      <c r="H625" s="53">
        <f t="shared" si="87"/>
        <v>0</v>
      </c>
    </row>
    <row r="626" spans="1:8" ht="25.5">
      <c r="A626" s="4"/>
      <c r="B626" s="5"/>
      <c r="C626" s="19"/>
      <c r="D626" s="19" t="s">
        <v>64</v>
      </c>
      <c r="E626" s="20" t="s">
        <v>65</v>
      </c>
      <c r="F626" s="53"/>
      <c r="G626" s="53"/>
      <c r="H626" s="55"/>
    </row>
    <row r="627" spans="1:8" ht="89.25">
      <c r="A627" s="4"/>
      <c r="B627" s="5"/>
      <c r="C627" s="19" t="s">
        <v>36</v>
      </c>
      <c r="D627" s="19"/>
      <c r="E627" s="20" t="s">
        <v>37</v>
      </c>
      <c r="F627" s="53">
        <f aca="true" t="shared" si="88" ref="F627:H628">F628</f>
        <v>5115400</v>
      </c>
      <c r="G627" s="53">
        <f t="shared" si="88"/>
        <v>5470100</v>
      </c>
      <c r="H627" s="53">
        <f t="shared" si="88"/>
        <v>5634900</v>
      </c>
    </row>
    <row r="628" spans="1:8" ht="57" customHeight="1">
      <c r="A628" s="4"/>
      <c r="B628" s="5"/>
      <c r="C628" s="19" t="s">
        <v>277</v>
      </c>
      <c r="D628" s="19"/>
      <c r="E628" s="20" t="s">
        <v>278</v>
      </c>
      <c r="F628" s="53">
        <f t="shared" si="88"/>
        <v>5115400</v>
      </c>
      <c r="G628" s="53">
        <f t="shared" si="88"/>
        <v>5470100</v>
      </c>
      <c r="H628" s="53">
        <f t="shared" si="88"/>
        <v>5634900</v>
      </c>
    </row>
    <row r="629" spans="1:8" ht="25.5">
      <c r="A629" s="4"/>
      <c r="B629" s="5"/>
      <c r="C629" s="19"/>
      <c r="D629" s="19" t="s">
        <v>64</v>
      </c>
      <c r="E629" s="20" t="s">
        <v>65</v>
      </c>
      <c r="F629" s="53">
        <v>5115400</v>
      </c>
      <c r="G629" s="53">
        <v>5470100</v>
      </c>
      <c r="H629" s="55">
        <v>5634900</v>
      </c>
    </row>
    <row r="630" spans="1:8" ht="25.5">
      <c r="A630" s="4"/>
      <c r="B630" s="16" t="s">
        <v>279</v>
      </c>
      <c r="C630" s="16"/>
      <c r="D630" s="16"/>
      <c r="E630" s="17" t="s">
        <v>280</v>
      </c>
      <c r="F630" s="53">
        <f aca="true" t="shared" si="89" ref="F630:H632">F631</f>
        <v>0</v>
      </c>
      <c r="G630" s="53">
        <f t="shared" si="89"/>
        <v>0</v>
      </c>
      <c r="H630" s="53">
        <f t="shared" si="89"/>
        <v>0</v>
      </c>
    </row>
    <row r="631" spans="1:8" ht="25.5">
      <c r="A631" s="4"/>
      <c r="B631" s="19"/>
      <c r="C631" s="19" t="s">
        <v>281</v>
      </c>
      <c r="D631" s="19"/>
      <c r="E631" s="20" t="s">
        <v>282</v>
      </c>
      <c r="F631" s="53">
        <f t="shared" si="89"/>
        <v>0</v>
      </c>
      <c r="G631" s="53">
        <f t="shared" si="89"/>
        <v>0</v>
      </c>
      <c r="H631" s="53">
        <f t="shared" si="89"/>
        <v>0</v>
      </c>
    </row>
    <row r="632" spans="1:8" ht="12.75">
      <c r="A632" s="4"/>
      <c r="B632" s="19"/>
      <c r="C632" s="19" t="s">
        <v>283</v>
      </c>
      <c r="D632" s="19"/>
      <c r="E632" s="20" t="s">
        <v>284</v>
      </c>
      <c r="F632" s="53">
        <f t="shared" si="89"/>
        <v>0</v>
      </c>
      <c r="G632" s="53">
        <f t="shared" si="89"/>
        <v>0</v>
      </c>
      <c r="H632" s="53">
        <f t="shared" si="89"/>
        <v>0</v>
      </c>
    </row>
    <row r="633" spans="1:8" ht="25.5">
      <c r="A633" s="4"/>
      <c r="B633" s="19"/>
      <c r="C633" s="19"/>
      <c r="D633" s="19" t="s">
        <v>64</v>
      </c>
      <c r="E633" s="20" t="s">
        <v>65</v>
      </c>
      <c r="F633" s="53"/>
      <c r="G633" s="53"/>
      <c r="H633" s="55"/>
    </row>
    <row r="634" spans="1:8" ht="25.5">
      <c r="A634" s="4"/>
      <c r="B634" s="16" t="s">
        <v>235</v>
      </c>
      <c r="C634" s="16"/>
      <c r="D634" s="16"/>
      <c r="E634" s="17" t="s">
        <v>236</v>
      </c>
      <c r="F634" s="53">
        <f>F635</f>
        <v>0</v>
      </c>
      <c r="G634" s="53">
        <f>G635</f>
        <v>0</v>
      </c>
      <c r="H634" s="53">
        <f>H635</f>
        <v>0</v>
      </c>
    </row>
    <row r="635" spans="1:8" ht="25.5">
      <c r="A635" s="4"/>
      <c r="B635" s="5"/>
      <c r="C635" s="19" t="s">
        <v>285</v>
      </c>
      <c r="D635" s="19"/>
      <c r="E635" s="20" t="s">
        <v>286</v>
      </c>
      <c r="F635" s="53">
        <f>F636+F638</f>
        <v>0</v>
      </c>
      <c r="G635" s="53">
        <f>G636+G638</f>
        <v>0</v>
      </c>
      <c r="H635" s="53">
        <f>H636+H638</f>
        <v>0</v>
      </c>
    </row>
    <row r="636" spans="1:8" ht="76.5">
      <c r="A636" s="4"/>
      <c r="B636" s="5"/>
      <c r="C636" s="19" t="s">
        <v>287</v>
      </c>
      <c r="D636" s="19"/>
      <c r="E636" s="20" t="s">
        <v>288</v>
      </c>
      <c r="F636" s="53">
        <f>F637</f>
        <v>0</v>
      </c>
      <c r="G636" s="53">
        <f>G637</f>
        <v>0</v>
      </c>
      <c r="H636" s="53">
        <f>H637</f>
        <v>0</v>
      </c>
    </row>
    <row r="637" spans="1:8" ht="12.75">
      <c r="A637" s="4"/>
      <c r="B637" s="5"/>
      <c r="C637" s="19"/>
      <c r="D637" s="19" t="s">
        <v>55</v>
      </c>
      <c r="E637" s="20" t="s">
        <v>56</v>
      </c>
      <c r="F637" s="53"/>
      <c r="G637" s="53"/>
      <c r="H637" s="55"/>
    </row>
    <row r="638" spans="1:8" ht="63.75">
      <c r="A638" s="4"/>
      <c r="B638" s="5"/>
      <c r="C638" s="19" t="s">
        <v>289</v>
      </c>
      <c r="D638" s="19"/>
      <c r="E638" s="20" t="s">
        <v>290</v>
      </c>
      <c r="F638" s="53">
        <f>F639</f>
        <v>0</v>
      </c>
      <c r="G638" s="53">
        <f>G639</f>
        <v>0</v>
      </c>
      <c r="H638" s="53">
        <f>H639</f>
        <v>0</v>
      </c>
    </row>
    <row r="639" spans="1:8" ht="12.75">
      <c r="A639" s="4"/>
      <c r="B639" s="5"/>
      <c r="C639" s="19"/>
      <c r="D639" s="19" t="s">
        <v>55</v>
      </c>
      <c r="E639" s="20" t="s">
        <v>56</v>
      </c>
      <c r="F639" s="53"/>
      <c r="G639" s="53"/>
      <c r="H639" s="55"/>
    </row>
    <row r="640" spans="1:8" ht="12.75">
      <c r="A640" s="4"/>
      <c r="B640" s="12">
        <v>1000</v>
      </c>
      <c r="C640" s="12"/>
      <c r="D640" s="12"/>
      <c r="E640" s="13" t="s">
        <v>155</v>
      </c>
      <c r="F640" s="68">
        <f>F641+F645+F653</f>
        <v>236742</v>
      </c>
      <c r="G640" s="68">
        <f>G641+G645+G653</f>
        <v>256726</v>
      </c>
      <c r="H640" s="68">
        <f>H641+H645+H653</f>
        <v>276946</v>
      </c>
    </row>
    <row r="641" spans="1:8" ht="25.5">
      <c r="A641" s="4"/>
      <c r="B641" s="16">
        <v>1003</v>
      </c>
      <c r="C641" s="16"/>
      <c r="D641" s="16"/>
      <c r="E641" s="17" t="s">
        <v>163</v>
      </c>
      <c r="F641" s="53">
        <f aca="true" t="shared" si="90" ref="F641:H643">F642</f>
        <v>0</v>
      </c>
      <c r="G641" s="53">
        <f t="shared" si="90"/>
        <v>0</v>
      </c>
      <c r="H641" s="53">
        <f t="shared" si="90"/>
        <v>0</v>
      </c>
    </row>
    <row r="642" spans="1:8" ht="12.75">
      <c r="A642" s="4"/>
      <c r="B642" s="5"/>
      <c r="C642" s="19" t="s">
        <v>164</v>
      </c>
      <c r="D642" s="19"/>
      <c r="E642" s="20" t="s">
        <v>165</v>
      </c>
      <c r="F642" s="53">
        <f t="shared" si="90"/>
        <v>0</v>
      </c>
      <c r="G642" s="53">
        <f t="shared" si="90"/>
        <v>0</v>
      </c>
      <c r="H642" s="53">
        <f t="shared" si="90"/>
        <v>0</v>
      </c>
    </row>
    <row r="643" spans="1:8" ht="102">
      <c r="A643" s="4"/>
      <c r="B643" s="5"/>
      <c r="C643" s="19" t="s">
        <v>261</v>
      </c>
      <c r="D643" s="19"/>
      <c r="E643" s="20" t="s">
        <v>262</v>
      </c>
      <c r="F643" s="53">
        <f t="shared" si="90"/>
        <v>0</v>
      </c>
      <c r="G643" s="53">
        <f t="shared" si="90"/>
        <v>0</v>
      </c>
      <c r="H643" s="53">
        <f t="shared" si="90"/>
        <v>0</v>
      </c>
    </row>
    <row r="644" spans="1:8" ht="12.75">
      <c r="A644" s="4"/>
      <c r="B644" s="5"/>
      <c r="C644" s="19"/>
      <c r="D644" s="19" t="s">
        <v>161</v>
      </c>
      <c r="E644" s="20" t="s">
        <v>162</v>
      </c>
      <c r="F644" s="53"/>
      <c r="G644" s="53"/>
      <c r="H644" s="55"/>
    </row>
    <row r="645" spans="1:8" ht="12.75">
      <c r="A645" s="4"/>
      <c r="B645" s="16" t="s">
        <v>291</v>
      </c>
      <c r="C645" s="16"/>
      <c r="D645" s="16"/>
      <c r="E645" s="17" t="s">
        <v>292</v>
      </c>
      <c r="F645" s="53">
        <f>F646</f>
        <v>216890</v>
      </c>
      <c r="G645" s="53">
        <f>G646</f>
        <v>234490</v>
      </c>
      <c r="H645" s="53">
        <f>H646</f>
        <v>252020</v>
      </c>
    </row>
    <row r="646" spans="1:8" ht="51">
      <c r="A646" s="4"/>
      <c r="B646" s="19"/>
      <c r="C646" s="19" t="s">
        <v>293</v>
      </c>
      <c r="D646" s="19"/>
      <c r="E646" s="20" t="s">
        <v>294</v>
      </c>
      <c r="F646" s="53">
        <f>F647+F649+F651</f>
        <v>216890</v>
      </c>
      <c r="G646" s="53">
        <f>G647+G649+G651</f>
        <v>234490</v>
      </c>
      <c r="H646" s="53">
        <f>H647+H649+H651</f>
        <v>252020</v>
      </c>
    </row>
    <row r="647" spans="1:8" ht="25.5">
      <c r="A647" s="4"/>
      <c r="B647" s="19"/>
      <c r="C647" s="19" t="s">
        <v>295</v>
      </c>
      <c r="D647" s="3"/>
      <c r="E647" s="20" t="s">
        <v>296</v>
      </c>
      <c r="F647" s="53">
        <f>F648</f>
        <v>37610</v>
      </c>
      <c r="G647" s="53">
        <f>G648</f>
        <v>40650</v>
      </c>
      <c r="H647" s="53">
        <f>H648</f>
        <v>43680</v>
      </c>
    </row>
    <row r="648" spans="1:8" ht="25.5">
      <c r="A648" s="4"/>
      <c r="B648" s="19"/>
      <c r="C648" s="19"/>
      <c r="D648" s="19" t="s">
        <v>64</v>
      </c>
      <c r="E648" s="20" t="s">
        <v>65</v>
      </c>
      <c r="F648" s="53">
        <v>37610</v>
      </c>
      <c r="G648" s="53">
        <v>40650</v>
      </c>
      <c r="H648" s="55">
        <v>43680</v>
      </c>
    </row>
    <row r="649" spans="1:8" ht="25.5">
      <c r="A649" s="4"/>
      <c r="B649" s="19"/>
      <c r="C649" s="19" t="s">
        <v>297</v>
      </c>
      <c r="D649" s="19"/>
      <c r="E649" s="20" t="s">
        <v>298</v>
      </c>
      <c r="F649" s="53">
        <f>F650</f>
        <v>13680</v>
      </c>
      <c r="G649" s="53">
        <f>G650</f>
        <v>14790</v>
      </c>
      <c r="H649" s="53">
        <f>H650</f>
        <v>15890</v>
      </c>
    </row>
    <row r="650" spans="1:8" ht="25.5">
      <c r="A650" s="4"/>
      <c r="B650" s="19"/>
      <c r="C650" s="19"/>
      <c r="D650" s="19" t="s">
        <v>64</v>
      </c>
      <c r="E650" s="20" t="s">
        <v>65</v>
      </c>
      <c r="F650" s="53">
        <v>13680</v>
      </c>
      <c r="G650" s="53">
        <v>14790</v>
      </c>
      <c r="H650" s="55">
        <v>15890</v>
      </c>
    </row>
    <row r="651" spans="1:8" ht="25.5">
      <c r="A651" s="4"/>
      <c r="B651" s="19"/>
      <c r="C651" s="19" t="s">
        <v>299</v>
      </c>
      <c r="D651" s="19"/>
      <c r="E651" s="20" t="s">
        <v>300</v>
      </c>
      <c r="F651" s="53">
        <f>F652</f>
        <v>165600</v>
      </c>
      <c r="G651" s="53">
        <f>G652</f>
        <v>179050</v>
      </c>
      <c r="H651" s="53">
        <f>H652</f>
        <v>192450</v>
      </c>
    </row>
    <row r="652" spans="1:8" ht="25.5">
      <c r="A652" s="4"/>
      <c r="B652" s="19"/>
      <c r="C652" s="19"/>
      <c r="D652" s="19" t="s">
        <v>64</v>
      </c>
      <c r="E652" s="20" t="s">
        <v>65</v>
      </c>
      <c r="F652" s="53">
        <v>165600</v>
      </c>
      <c r="G652" s="53">
        <v>179050</v>
      </c>
      <c r="H652" s="55">
        <v>192450</v>
      </c>
    </row>
    <row r="653" spans="1:8" ht="25.5">
      <c r="A653" s="4"/>
      <c r="B653" s="16" t="s">
        <v>197</v>
      </c>
      <c r="C653" s="40"/>
      <c r="D653" s="40"/>
      <c r="E653" s="17" t="s">
        <v>198</v>
      </c>
      <c r="F653" s="53">
        <f aca="true" t="shared" si="91" ref="F653:H654">F654</f>
        <v>19852</v>
      </c>
      <c r="G653" s="53">
        <f t="shared" si="91"/>
        <v>22236</v>
      </c>
      <c r="H653" s="53">
        <f t="shared" si="91"/>
        <v>24926</v>
      </c>
    </row>
    <row r="654" spans="1:8" ht="12.75">
      <c r="A654" s="4"/>
      <c r="B654" s="19"/>
      <c r="C654" s="19" t="s">
        <v>164</v>
      </c>
      <c r="D654" s="19"/>
      <c r="E654" s="20" t="s">
        <v>165</v>
      </c>
      <c r="F654" s="53">
        <f t="shared" si="91"/>
        <v>19852</v>
      </c>
      <c r="G654" s="53">
        <f t="shared" si="91"/>
        <v>22236</v>
      </c>
      <c r="H654" s="53">
        <f t="shared" si="91"/>
        <v>24926</v>
      </c>
    </row>
    <row r="655" spans="1:8" ht="76.5">
      <c r="A655" s="4"/>
      <c r="B655" s="19"/>
      <c r="C655" s="19" t="s">
        <v>199</v>
      </c>
      <c r="D655" s="19"/>
      <c r="E655" s="20" t="s">
        <v>200</v>
      </c>
      <c r="F655" s="53">
        <f>F656+F658</f>
        <v>19852</v>
      </c>
      <c r="G655" s="53">
        <f>G656+G658</f>
        <v>22236</v>
      </c>
      <c r="H655" s="53">
        <f>H656+H658</f>
        <v>24926</v>
      </c>
    </row>
    <row r="656" spans="1:8" ht="89.25">
      <c r="A656" s="4"/>
      <c r="B656" s="19"/>
      <c r="C656" s="19" t="s">
        <v>201</v>
      </c>
      <c r="D656" s="19"/>
      <c r="E656" s="20" t="s">
        <v>202</v>
      </c>
      <c r="F656" s="53">
        <f>F657</f>
        <v>13235</v>
      </c>
      <c r="G656" s="53">
        <f>G657</f>
        <v>14824</v>
      </c>
      <c r="H656" s="53">
        <f>H657</f>
        <v>16617</v>
      </c>
    </row>
    <row r="657" spans="1:8" ht="12.75">
      <c r="A657" s="4"/>
      <c r="B657" s="19"/>
      <c r="C657" s="19"/>
      <c r="D657" s="19" t="s">
        <v>161</v>
      </c>
      <c r="E657" s="20" t="s">
        <v>162</v>
      </c>
      <c r="F657" s="53">
        <v>13235</v>
      </c>
      <c r="G657" s="53">
        <v>14824</v>
      </c>
      <c r="H657" s="55">
        <v>16617</v>
      </c>
    </row>
    <row r="658" spans="1:8" ht="76.5">
      <c r="A658" s="4"/>
      <c r="B658" s="19"/>
      <c r="C658" s="19" t="s">
        <v>203</v>
      </c>
      <c r="D658" s="19"/>
      <c r="E658" s="20" t="s">
        <v>204</v>
      </c>
      <c r="F658" s="53">
        <f>F659</f>
        <v>6617</v>
      </c>
      <c r="G658" s="53">
        <f>G659</f>
        <v>7412</v>
      </c>
      <c r="H658" s="53">
        <f>H659</f>
        <v>8309</v>
      </c>
    </row>
    <row r="659" spans="1:8" ht="12.75">
      <c r="A659" s="4"/>
      <c r="B659" s="19"/>
      <c r="C659" s="19"/>
      <c r="D659" s="19" t="s">
        <v>161</v>
      </c>
      <c r="E659" s="20" t="s">
        <v>162</v>
      </c>
      <c r="F659" s="53">
        <v>6617</v>
      </c>
      <c r="G659" s="53">
        <v>7412</v>
      </c>
      <c r="H659" s="55">
        <v>8309</v>
      </c>
    </row>
    <row r="660" spans="1:8" ht="25.5">
      <c r="A660" s="6">
        <v>700</v>
      </c>
      <c r="B660" s="7"/>
      <c r="C660" s="7"/>
      <c r="D660" s="7"/>
      <c r="E660" s="7" t="s">
        <v>308</v>
      </c>
      <c r="F660" s="9">
        <f>F661+F687</f>
        <v>7189663</v>
      </c>
      <c r="G660" s="9">
        <f>G661+G687</f>
        <v>7693226</v>
      </c>
      <c r="H660" s="9">
        <f>H661+H687</f>
        <v>7969073</v>
      </c>
    </row>
    <row r="661" spans="1:8" ht="12.75">
      <c r="A661" s="4"/>
      <c r="B661" s="12" t="s">
        <v>252</v>
      </c>
      <c r="C661" s="12"/>
      <c r="D661" s="12"/>
      <c r="E661" s="13" t="s">
        <v>253</v>
      </c>
      <c r="F661" s="14">
        <f>F662+F677+F681</f>
        <v>6820900</v>
      </c>
      <c r="G661" s="14">
        <f>G662+G677+G681</f>
        <v>7293800</v>
      </c>
      <c r="H661" s="14">
        <f>H662+H677+H681</f>
        <v>7513900</v>
      </c>
    </row>
    <row r="662" spans="1:8" ht="12.75">
      <c r="A662" s="4"/>
      <c r="B662" s="16" t="s">
        <v>265</v>
      </c>
      <c r="C662" s="16"/>
      <c r="D662" s="16"/>
      <c r="E662" s="17" t="s">
        <v>266</v>
      </c>
      <c r="F662" s="53">
        <f>F663+F667+F670</f>
        <v>6820900</v>
      </c>
      <c r="G662" s="53">
        <f>G663+G667+G670</f>
        <v>7293800</v>
      </c>
      <c r="H662" s="53">
        <f>H663+H667+H670</f>
        <v>7513900</v>
      </c>
    </row>
    <row r="663" spans="1:8" ht="38.25">
      <c r="A663" s="4"/>
      <c r="B663" s="19"/>
      <c r="C663" s="19" t="s">
        <v>267</v>
      </c>
      <c r="D663" s="19"/>
      <c r="E663" s="20" t="s">
        <v>268</v>
      </c>
      <c r="F663" s="53">
        <f aca="true" t="shared" si="92" ref="F663:H664">F664</f>
        <v>0</v>
      </c>
      <c r="G663" s="53">
        <f t="shared" si="92"/>
        <v>0</v>
      </c>
      <c r="H663" s="53">
        <f t="shared" si="92"/>
        <v>0</v>
      </c>
    </row>
    <row r="664" spans="1:8" ht="25.5">
      <c r="A664" s="4"/>
      <c r="B664" s="19"/>
      <c r="C664" s="19" t="s">
        <v>269</v>
      </c>
      <c r="D664" s="19"/>
      <c r="E664" s="20" t="s">
        <v>240</v>
      </c>
      <c r="F664" s="53">
        <f t="shared" si="92"/>
        <v>0</v>
      </c>
      <c r="G664" s="53">
        <f t="shared" si="92"/>
        <v>0</v>
      </c>
      <c r="H664" s="53">
        <f t="shared" si="92"/>
        <v>0</v>
      </c>
    </row>
    <row r="665" spans="1:8" ht="25.5">
      <c r="A665" s="4"/>
      <c r="B665" s="19"/>
      <c r="C665" s="19" t="s">
        <v>270</v>
      </c>
      <c r="D665" s="19" t="s">
        <v>64</v>
      </c>
      <c r="E665" s="20" t="s">
        <v>65</v>
      </c>
      <c r="F665" s="53"/>
      <c r="G665" s="53"/>
      <c r="H665" s="55"/>
    </row>
    <row r="666" spans="1:8" ht="38.25">
      <c r="A666" s="4"/>
      <c r="B666" s="19"/>
      <c r="C666" s="19"/>
      <c r="D666" s="3"/>
      <c r="E666" s="20" t="s">
        <v>33</v>
      </c>
      <c r="F666" s="53"/>
      <c r="G666" s="53"/>
      <c r="H666" s="55"/>
    </row>
    <row r="667" spans="1:8" ht="25.5">
      <c r="A667" s="4"/>
      <c r="B667" s="5"/>
      <c r="C667" s="19" t="s">
        <v>271</v>
      </c>
      <c r="D667" s="19"/>
      <c r="E667" s="20" t="s">
        <v>272</v>
      </c>
      <c r="F667" s="53">
        <f aca="true" t="shared" si="93" ref="F667:H668">F668</f>
        <v>0</v>
      </c>
      <c r="G667" s="53">
        <f t="shared" si="93"/>
        <v>0</v>
      </c>
      <c r="H667" s="53">
        <f t="shared" si="93"/>
        <v>0</v>
      </c>
    </row>
    <row r="668" spans="1:8" ht="25.5">
      <c r="A668" s="4"/>
      <c r="B668" s="5"/>
      <c r="C668" s="19" t="s">
        <v>273</v>
      </c>
      <c r="D668" s="19"/>
      <c r="E668" s="20" t="s">
        <v>274</v>
      </c>
      <c r="F668" s="53">
        <f t="shared" si="93"/>
        <v>0</v>
      </c>
      <c r="G668" s="53">
        <f t="shared" si="93"/>
        <v>0</v>
      </c>
      <c r="H668" s="53">
        <f t="shared" si="93"/>
        <v>0</v>
      </c>
    </row>
    <row r="669" spans="1:8" ht="25.5">
      <c r="A669" s="4"/>
      <c r="B669" s="5"/>
      <c r="C669" s="19"/>
      <c r="D669" s="19" t="s">
        <v>64</v>
      </c>
      <c r="E669" s="20" t="s">
        <v>65</v>
      </c>
      <c r="F669" s="53"/>
      <c r="G669" s="53"/>
      <c r="H669" s="4"/>
    </row>
    <row r="670" spans="1:8" ht="12.75">
      <c r="A670" s="4"/>
      <c r="B670" s="5"/>
      <c r="C670" s="19" t="s">
        <v>34</v>
      </c>
      <c r="D670" s="19"/>
      <c r="E670" s="20" t="s">
        <v>35</v>
      </c>
      <c r="F670" s="53">
        <f>F671+F674</f>
        <v>6820900</v>
      </c>
      <c r="G670" s="53">
        <f>G671+G674</f>
        <v>7293800</v>
      </c>
      <c r="H670" s="53">
        <f>H671+H674</f>
        <v>7513900</v>
      </c>
    </row>
    <row r="671" spans="1:8" ht="76.5">
      <c r="A671" s="4"/>
      <c r="B671" s="5"/>
      <c r="C671" s="19" t="s">
        <v>123</v>
      </c>
      <c r="D671" s="19"/>
      <c r="E671" s="20" t="s">
        <v>124</v>
      </c>
      <c r="F671" s="53">
        <f aca="true" t="shared" si="94" ref="F671:H672">F672</f>
        <v>0</v>
      </c>
      <c r="G671" s="53">
        <f t="shared" si="94"/>
        <v>0</v>
      </c>
      <c r="H671" s="53">
        <f t="shared" si="94"/>
        <v>0</v>
      </c>
    </row>
    <row r="672" spans="1:8" ht="25.5">
      <c r="A672" s="4"/>
      <c r="B672" s="5"/>
      <c r="C672" s="19" t="s">
        <v>275</v>
      </c>
      <c r="D672" s="19"/>
      <c r="E672" s="20" t="s">
        <v>276</v>
      </c>
      <c r="F672" s="53">
        <f t="shared" si="94"/>
        <v>0</v>
      </c>
      <c r="G672" s="53">
        <f t="shared" si="94"/>
        <v>0</v>
      </c>
      <c r="H672" s="53">
        <f t="shared" si="94"/>
        <v>0</v>
      </c>
    </row>
    <row r="673" spans="1:8" ht="25.5">
      <c r="A673" s="4"/>
      <c r="B673" s="5"/>
      <c r="C673" s="19"/>
      <c r="D673" s="19" t="s">
        <v>64</v>
      </c>
      <c r="E673" s="20" t="s">
        <v>65</v>
      </c>
      <c r="F673" s="53"/>
      <c r="G673" s="53"/>
      <c r="H673" s="4"/>
    </row>
    <row r="674" spans="1:8" ht="89.25">
      <c r="A674" s="4"/>
      <c r="B674" s="5"/>
      <c r="C674" s="19" t="s">
        <v>36</v>
      </c>
      <c r="D674" s="19"/>
      <c r="E674" s="20" t="s">
        <v>37</v>
      </c>
      <c r="F674" s="53">
        <f aca="true" t="shared" si="95" ref="F674:H675">F675</f>
        <v>6820900</v>
      </c>
      <c r="G674" s="53">
        <f t="shared" si="95"/>
        <v>7293800</v>
      </c>
      <c r="H674" s="53">
        <f t="shared" si="95"/>
        <v>7513900</v>
      </c>
    </row>
    <row r="675" spans="1:8" ht="53.25" customHeight="1">
      <c r="A675" s="4"/>
      <c r="B675" s="5"/>
      <c r="C675" s="19" t="s">
        <v>277</v>
      </c>
      <c r="D675" s="19"/>
      <c r="E675" s="20" t="s">
        <v>278</v>
      </c>
      <c r="F675" s="53">
        <f t="shared" si="95"/>
        <v>6820900</v>
      </c>
      <c r="G675" s="53">
        <f t="shared" si="95"/>
        <v>7293800</v>
      </c>
      <c r="H675" s="53">
        <f t="shared" si="95"/>
        <v>7513900</v>
      </c>
    </row>
    <row r="676" spans="1:8" ht="25.5">
      <c r="A676" s="4"/>
      <c r="B676" s="5"/>
      <c r="C676" s="19"/>
      <c r="D676" s="19" t="s">
        <v>64</v>
      </c>
      <c r="E676" s="20" t="s">
        <v>65</v>
      </c>
      <c r="F676" s="53">
        <v>6820900</v>
      </c>
      <c r="G676" s="53">
        <v>7293800</v>
      </c>
      <c r="H676" s="4">
        <v>7513900</v>
      </c>
    </row>
    <row r="677" spans="1:8" ht="25.5">
      <c r="A677" s="4"/>
      <c r="B677" s="16" t="s">
        <v>279</v>
      </c>
      <c r="C677" s="16"/>
      <c r="D677" s="16"/>
      <c r="E677" s="17" t="s">
        <v>280</v>
      </c>
      <c r="F677" s="53">
        <f aca="true" t="shared" si="96" ref="F677:H679">F678</f>
        <v>0</v>
      </c>
      <c r="G677" s="53">
        <f t="shared" si="96"/>
        <v>0</v>
      </c>
      <c r="H677" s="53">
        <f t="shared" si="96"/>
        <v>0</v>
      </c>
    </row>
    <row r="678" spans="1:8" ht="25.5">
      <c r="A678" s="4"/>
      <c r="B678" s="19"/>
      <c r="C678" s="19" t="s">
        <v>281</v>
      </c>
      <c r="D678" s="19"/>
      <c r="E678" s="20" t="s">
        <v>282</v>
      </c>
      <c r="F678" s="53">
        <f t="shared" si="96"/>
        <v>0</v>
      </c>
      <c r="G678" s="53">
        <f t="shared" si="96"/>
        <v>0</v>
      </c>
      <c r="H678" s="53">
        <f t="shared" si="96"/>
        <v>0</v>
      </c>
    </row>
    <row r="679" spans="1:8" ht="12.75">
      <c r="A679" s="4"/>
      <c r="B679" s="19"/>
      <c r="C679" s="19" t="s">
        <v>283</v>
      </c>
      <c r="D679" s="19"/>
      <c r="E679" s="20" t="s">
        <v>284</v>
      </c>
      <c r="F679" s="53">
        <f t="shared" si="96"/>
        <v>0</v>
      </c>
      <c r="G679" s="53">
        <f t="shared" si="96"/>
        <v>0</v>
      </c>
      <c r="H679" s="53">
        <f t="shared" si="96"/>
        <v>0</v>
      </c>
    </row>
    <row r="680" spans="1:8" ht="25.5">
      <c r="A680" s="4"/>
      <c r="B680" s="19"/>
      <c r="C680" s="19"/>
      <c r="D680" s="19" t="s">
        <v>64</v>
      </c>
      <c r="E680" s="20" t="s">
        <v>65</v>
      </c>
      <c r="F680" s="53"/>
      <c r="G680" s="53"/>
      <c r="H680" s="4"/>
    </row>
    <row r="681" spans="1:8" ht="25.5">
      <c r="A681" s="4"/>
      <c r="B681" s="16" t="s">
        <v>235</v>
      </c>
      <c r="C681" s="16"/>
      <c r="D681" s="16"/>
      <c r="E681" s="17" t="s">
        <v>236</v>
      </c>
      <c r="F681" s="53">
        <f>F682</f>
        <v>0</v>
      </c>
      <c r="G681" s="53">
        <f>G682</f>
        <v>0</v>
      </c>
      <c r="H681" s="53">
        <f>H682</f>
        <v>0</v>
      </c>
    </row>
    <row r="682" spans="1:8" ht="25.5">
      <c r="A682" s="4"/>
      <c r="B682" s="5"/>
      <c r="C682" s="19" t="s">
        <v>285</v>
      </c>
      <c r="D682" s="19"/>
      <c r="E682" s="20" t="s">
        <v>286</v>
      </c>
      <c r="F682" s="53">
        <f>F683+F685</f>
        <v>0</v>
      </c>
      <c r="G682" s="53">
        <f>G683+G685</f>
        <v>0</v>
      </c>
      <c r="H682" s="53">
        <f>H683+H685</f>
        <v>0</v>
      </c>
    </row>
    <row r="683" spans="1:8" ht="76.5">
      <c r="A683" s="4"/>
      <c r="B683" s="5"/>
      <c r="C683" s="19" t="s">
        <v>287</v>
      </c>
      <c r="D683" s="19"/>
      <c r="E683" s="20" t="s">
        <v>288</v>
      </c>
      <c r="F683" s="53">
        <f>F684</f>
        <v>0</v>
      </c>
      <c r="G683" s="53">
        <f>G684</f>
        <v>0</v>
      </c>
      <c r="H683" s="53">
        <f>H684</f>
        <v>0</v>
      </c>
    </row>
    <row r="684" spans="1:8" ht="12.75">
      <c r="A684" s="4"/>
      <c r="B684" s="5"/>
      <c r="C684" s="19"/>
      <c r="D684" s="19" t="s">
        <v>55</v>
      </c>
      <c r="E684" s="20" t="s">
        <v>56</v>
      </c>
      <c r="F684" s="53"/>
      <c r="G684" s="53"/>
      <c r="H684" s="55"/>
    </row>
    <row r="685" spans="1:8" ht="63.75">
      <c r="A685" s="4"/>
      <c r="B685" s="5"/>
      <c r="C685" s="19" t="s">
        <v>289</v>
      </c>
      <c r="D685" s="19"/>
      <c r="E685" s="20" t="s">
        <v>290</v>
      </c>
      <c r="F685" s="53">
        <f>F686</f>
        <v>0</v>
      </c>
      <c r="G685" s="53">
        <f>G686</f>
        <v>0</v>
      </c>
      <c r="H685" s="53">
        <f>H686</f>
        <v>0</v>
      </c>
    </row>
    <row r="686" spans="1:8" ht="12.75">
      <c r="A686" s="4"/>
      <c r="B686" s="5"/>
      <c r="C686" s="19"/>
      <c r="D686" s="19" t="s">
        <v>55</v>
      </c>
      <c r="E686" s="20" t="s">
        <v>56</v>
      </c>
      <c r="F686" s="53"/>
      <c r="G686" s="53"/>
      <c r="H686" s="55"/>
    </row>
    <row r="687" spans="1:8" ht="12.75">
      <c r="A687" s="4"/>
      <c r="B687" s="12">
        <v>1000</v>
      </c>
      <c r="C687" s="12"/>
      <c r="D687" s="12"/>
      <c r="E687" s="13" t="s">
        <v>155</v>
      </c>
      <c r="F687" s="68">
        <f>F688+F692+F700</f>
        <v>368763</v>
      </c>
      <c r="G687" s="68">
        <f>G688+G692+G700</f>
        <v>399426</v>
      </c>
      <c r="H687" s="68">
        <f>H688+H692+H700</f>
        <v>455173</v>
      </c>
    </row>
    <row r="688" spans="1:8" ht="25.5">
      <c r="A688" s="4"/>
      <c r="B688" s="16">
        <v>1003</v>
      </c>
      <c r="C688" s="16"/>
      <c r="D688" s="16"/>
      <c r="E688" s="17" t="s">
        <v>163</v>
      </c>
      <c r="F688" s="53">
        <f aca="true" t="shared" si="97" ref="F688:H690">F689</f>
        <v>0</v>
      </c>
      <c r="G688" s="53">
        <f t="shared" si="97"/>
        <v>0</v>
      </c>
      <c r="H688" s="53">
        <f t="shared" si="97"/>
        <v>0</v>
      </c>
    </row>
    <row r="689" spans="1:8" ht="12.75">
      <c r="A689" s="4"/>
      <c r="B689" s="5"/>
      <c r="C689" s="19" t="s">
        <v>164</v>
      </c>
      <c r="D689" s="19"/>
      <c r="E689" s="20" t="s">
        <v>165</v>
      </c>
      <c r="F689" s="53">
        <f t="shared" si="97"/>
        <v>0</v>
      </c>
      <c r="G689" s="53">
        <f t="shared" si="97"/>
        <v>0</v>
      </c>
      <c r="H689" s="53">
        <f t="shared" si="97"/>
        <v>0</v>
      </c>
    </row>
    <row r="690" spans="1:8" ht="102">
      <c r="A690" s="4"/>
      <c r="B690" s="5"/>
      <c r="C690" s="19" t="s">
        <v>261</v>
      </c>
      <c r="D690" s="19"/>
      <c r="E690" s="20" t="s">
        <v>262</v>
      </c>
      <c r="F690" s="53">
        <f t="shared" si="97"/>
        <v>0</v>
      </c>
      <c r="G690" s="53">
        <f t="shared" si="97"/>
        <v>0</v>
      </c>
      <c r="H690" s="53">
        <f t="shared" si="97"/>
        <v>0</v>
      </c>
    </row>
    <row r="691" spans="1:8" ht="12.75">
      <c r="A691" s="4"/>
      <c r="B691" s="5"/>
      <c r="C691" s="19"/>
      <c r="D691" s="19" t="s">
        <v>161</v>
      </c>
      <c r="E691" s="20" t="s">
        <v>162</v>
      </c>
      <c r="F691" s="53"/>
      <c r="G691" s="53"/>
      <c r="H691" s="55"/>
    </row>
    <row r="692" spans="1:8" ht="12.75">
      <c r="A692" s="4"/>
      <c r="B692" s="16" t="s">
        <v>291</v>
      </c>
      <c r="C692" s="16"/>
      <c r="D692" s="16"/>
      <c r="E692" s="17" t="s">
        <v>292</v>
      </c>
      <c r="F692" s="53">
        <f>F693</f>
        <v>348910</v>
      </c>
      <c r="G692" s="53">
        <f>G693</f>
        <v>377190</v>
      </c>
      <c r="H692" s="53">
        <f>H693</f>
        <v>405320</v>
      </c>
    </row>
    <row r="693" spans="1:8" ht="51">
      <c r="A693" s="4"/>
      <c r="B693" s="19"/>
      <c r="C693" s="19" t="s">
        <v>293</v>
      </c>
      <c r="D693" s="19"/>
      <c r="E693" s="20" t="s">
        <v>294</v>
      </c>
      <c r="F693" s="53">
        <f>F694+F696+F698</f>
        <v>348910</v>
      </c>
      <c r="G693" s="53">
        <f>G694+G696+G698</f>
        <v>377190</v>
      </c>
      <c r="H693" s="53">
        <f>H694+H696+H698</f>
        <v>405320</v>
      </c>
    </row>
    <row r="694" spans="1:8" ht="25.5">
      <c r="A694" s="4"/>
      <c r="B694" s="19"/>
      <c r="C694" s="19" t="s">
        <v>295</v>
      </c>
      <c r="D694" s="3"/>
      <c r="E694" s="20" t="s">
        <v>296</v>
      </c>
      <c r="F694" s="53">
        <f>F695</f>
        <v>118500</v>
      </c>
      <c r="G694" s="53">
        <f>G695</f>
        <v>128090</v>
      </c>
      <c r="H694" s="53">
        <f>H695</f>
        <v>137620</v>
      </c>
    </row>
    <row r="695" spans="1:8" ht="25.5">
      <c r="A695" s="4"/>
      <c r="B695" s="19"/>
      <c r="C695" s="19"/>
      <c r="D695" s="19" t="s">
        <v>64</v>
      </c>
      <c r="E695" s="20" t="s">
        <v>65</v>
      </c>
      <c r="F695" s="53">
        <v>118500</v>
      </c>
      <c r="G695" s="53">
        <v>128090</v>
      </c>
      <c r="H695" s="55">
        <v>137620</v>
      </c>
    </row>
    <row r="696" spans="1:8" ht="25.5">
      <c r="A696" s="4"/>
      <c r="B696" s="19"/>
      <c r="C696" s="19" t="s">
        <v>297</v>
      </c>
      <c r="D696" s="19"/>
      <c r="E696" s="20" t="s">
        <v>298</v>
      </c>
      <c r="F696" s="53">
        <f>F697</f>
        <v>40380</v>
      </c>
      <c r="G696" s="53">
        <f>G697</f>
        <v>43650</v>
      </c>
      <c r="H696" s="53">
        <f>H697</f>
        <v>46900</v>
      </c>
    </row>
    <row r="697" spans="1:8" ht="25.5">
      <c r="A697" s="4"/>
      <c r="B697" s="19"/>
      <c r="C697" s="19"/>
      <c r="D697" s="19" t="s">
        <v>64</v>
      </c>
      <c r="E697" s="20" t="s">
        <v>65</v>
      </c>
      <c r="F697" s="53">
        <v>40380</v>
      </c>
      <c r="G697" s="53">
        <v>43650</v>
      </c>
      <c r="H697" s="55">
        <v>46900</v>
      </c>
    </row>
    <row r="698" spans="1:8" ht="25.5">
      <c r="A698" s="4"/>
      <c r="B698" s="19"/>
      <c r="C698" s="19" t="s">
        <v>299</v>
      </c>
      <c r="D698" s="19"/>
      <c r="E698" s="20" t="s">
        <v>300</v>
      </c>
      <c r="F698" s="53">
        <f>F699</f>
        <v>190030</v>
      </c>
      <c r="G698" s="53">
        <f>G699</f>
        <v>205450</v>
      </c>
      <c r="H698" s="53">
        <f>H699</f>
        <v>220800</v>
      </c>
    </row>
    <row r="699" spans="1:8" ht="25.5">
      <c r="A699" s="4"/>
      <c r="B699" s="19"/>
      <c r="C699" s="19"/>
      <c r="D699" s="19" t="s">
        <v>64</v>
      </c>
      <c r="E699" s="20" t="s">
        <v>65</v>
      </c>
      <c r="F699" s="53">
        <v>190030</v>
      </c>
      <c r="G699" s="53">
        <v>205450</v>
      </c>
      <c r="H699" s="55">
        <v>220800</v>
      </c>
    </row>
    <row r="700" spans="1:8" ht="25.5">
      <c r="A700" s="4"/>
      <c r="B700" s="16" t="s">
        <v>197</v>
      </c>
      <c r="C700" s="40"/>
      <c r="D700" s="40"/>
      <c r="E700" s="17" t="s">
        <v>198</v>
      </c>
      <c r="F700" s="53">
        <f aca="true" t="shared" si="98" ref="F700:H701">F701</f>
        <v>19853</v>
      </c>
      <c r="G700" s="53">
        <f t="shared" si="98"/>
        <v>22236</v>
      </c>
      <c r="H700" s="53">
        <f t="shared" si="98"/>
        <v>49853</v>
      </c>
    </row>
    <row r="701" spans="1:8" ht="12.75">
      <c r="A701" s="4"/>
      <c r="B701" s="19"/>
      <c r="C701" s="19" t="s">
        <v>164</v>
      </c>
      <c r="D701" s="19"/>
      <c r="E701" s="20" t="s">
        <v>165</v>
      </c>
      <c r="F701" s="53">
        <f t="shared" si="98"/>
        <v>19853</v>
      </c>
      <c r="G701" s="53">
        <f t="shared" si="98"/>
        <v>22236</v>
      </c>
      <c r="H701" s="53">
        <f t="shared" si="98"/>
        <v>49853</v>
      </c>
    </row>
    <row r="702" spans="1:8" ht="76.5">
      <c r="A702" s="4"/>
      <c r="B702" s="19"/>
      <c r="C702" s="19" t="s">
        <v>199</v>
      </c>
      <c r="D702" s="19"/>
      <c r="E702" s="20" t="s">
        <v>200</v>
      </c>
      <c r="F702" s="53">
        <f>F703+F705</f>
        <v>19853</v>
      </c>
      <c r="G702" s="53">
        <f>G703+G705</f>
        <v>22236</v>
      </c>
      <c r="H702" s="53">
        <f>H703+H705</f>
        <v>49853</v>
      </c>
    </row>
    <row r="703" spans="1:8" ht="89.25">
      <c r="A703" s="4"/>
      <c r="B703" s="19"/>
      <c r="C703" s="19" t="s">
        <v>201</v>
      </c>
      <c r="D703" s="19"/>
      <c r="E703" s="20" t="s">
        <v>202</v>
      </c>
      <c r="F703" s="53">
        <f>F704</f>
        <v>13235</v>
      </c>
      <c r="G703" s="53">
        <f>G704</f>
        <v>14824</v>
      </c>
      <c r="H703" s="53">
        <f>H704</f>
        <v>33235</v>
      </c>
    </row>
    <row r="704" spans="1:8" ht="12.75">
      <c r="A704" s="4"/>
      <c r="B704" s="19"/>
      <c r="C704" s="19"/>
      <c r="D704" s="19" t="s">
        <v>161</v>
      </c>
      <c r="E704" s="20" t="s">
        <v>162</v>
      </c>
      <c r="F704" s="53">
        <v>13235</v>
      </c>
      <c r="G704" s="53">
        <v>14824</v>
      </c>
      <c r="H704" s="55">
        <v>33235</v>
      </c>
    </row>
    <row r="705" spans="1:8" ht="76.5">
      <c r="A705" s="4"/>
      <c r="B705" s="19"/>
      <c r="C705" s="19" t="s">
        <v>203</v>
      </c>
      <c r="D705" s="19"/>
      <c r="E705" s="20" t="s">
        <v>204</v>
      </c>
      <c r="F705" s="53">
        <f>F706</f>
        <v>6618</v>
      </c>
      <c r="G705" s="53">
        <f>G706</f>
        <v>7412</v>
      </c>
      <c r="H705" s="53">
        <f>H706</f>
        <v>16618</v>
      </c>
    </row>
    <row r="706" spans="1:8" ht="12.75">
      <c r="A706" s="4"/>
      <c r="B706" s="19"/>
      <c r="C706" s="19"/>
      <c r="D706" s="19" t="s">
        <v>161</v>
      </c>
      <c r="E706" s="20" t="s">
        <v>162</v>
      </c>
      <c r="F706" s="53">
        <v>6618</v>
      </c>
      <c r="G706" s="53">
        <v>7412</v>
      </c>
      <c r="H706" s="55">
        <v>16618</v>
      </c>
    </row>
    <row r="707" spans="1:8" ht="25.5">
      <c r="A707" s="6">
        <v>700</v>
      </c>
      <c r="B707" s="7"/>
      <c r="C707" s="7"/>
      <c r="D707" s="7"/>
      <c r="E707" s="7" t="s">
        <v>309</v>
      </c>
      <c r="F707" s="9">
        <f>F708+F734</f>
        <v>6856273</v>
      </c>
      <c r="G707" s="9">
        <f>G708+G734</f>
        <v>7358460</v>
      </c>
      <c r="H707" s="9">
        <f>H708+H734</f>
        <v>7573076</v>
      </c>
    </row>
    <row r="708" spans="1:8" ht="12.75">
      <c r="A708" s="4"/>
      <c r="B708" s="12" t="s">
        <v>252</v>
      </c>
      <c r="C708" s="12"/>
      <c r="D708" s="12"/>
      <c r="E708" s="13" t="s">
        <v>253</v>
      </c>
      <c r="F708" s="14">
        <f>F709+F724+F728</f>
        <v>6549400</v>
      </c>
      <c r="G708" s="14">
        <f>G709+G724+G728</f>
        <v>7003700</v>
      </c>
      <c r="H708" s="14">
        <f>H709+H724+H728</f>
        <v>7214700</v>
      </c>
    </row>
    <row r="709" spans="1:8" ht="12.75">
      <c r="A709" s="4"/>
      <c r="B709" s="16" t="s">
        <v>265</v>
      </c>
      <c r="C709" s="16"/>
      <c r="D709" s="16"/>
      <c r="E709" s="17" t="s">
        <v>266</v>
      </c>
      <c r="F709" s="53">
        <f>F710+F714+F717</f>
        <v>6549400</v>
      </c>
      <c r="G709" s="53">
        <f>G710+G714+G717</f>
        <v>7003700</v>
      </c>
      <c r="H709" s="53">
        <f>H710+H714+H717</f>
        <v>7214700</v>
      </c>
    </row>
    <row r="710" spans="1:8" ht="38.25">
      <c r="A710" s="4"/>
      <c r="B710" s="19"/>
      <c r="C710" s="19" t="s">
        <v>267</v>
      </c>
      <c r="D710" s="19"/>
      <c r="E710" s="20" t="s">
        <v>268</v>
      </c>
      <c r="F710" s="53">
        <f aca="true" t="shared" si="99" ref="F710:H711">F711</f>
        <v>0</v>
      </c>
      <c r="G710" s="53">
        <f t="shared" si="99"/>
        <v>0</v>
      </c>
      <c r="H710" s="53">
        <f t="shared" si="99"/>
        <v>0</v>
      </c>
    </row>
    <row r="711" spans="1:8" ht="25.5">
      <c r="A711" s="4"/>
      <c r="B711" s="19"/>
      <c r="C711" s="19" t="s">
        <v>269</v>
      </c>
      <c r="D711" s="19"/>
      <c r="E711" s="20" t="s">
        <v>240</v>
      </c>
      <c r="F711" s="53">
        <f t="shared" si="99"/>
        <v>0</v>
      </c>
      <c r="G711" s="53">
        <f t="shared" si="99"/>
        <v>0</v>
      </c>
      <c r="H711" s="53">
        <f t="shared" si="99"/>
        <v>0</v>
      </c>
    </row>
    <row r="712" spans="1:8" ht="25.5">
      <c r="A712" s="4"/>
      <c r="B712" s="19"/>
      <c r="C712" s="19" t="s">
        <v>270</v>
      </c>
      <c r="D712" s="19" t="s">
        <v>64</v>
      </c>
      <c r="E712" s="20" t="s">
        <v>65</v>
      </c>
      <c r="F712" s="53"/>
      <c r="G712" s="53"/>
      <c r="H712" s="55"/>
    </row>
    <row r="713" spans="1:8" ht="38.25">
      <c r="A713" s="4"/>
      <c r="B713" s="19"/>
      <c r="C713" s="19"/>
      <c r="D713" s="3"/>
      <c r="E713" s="20" t="s">
        <v>33</v>
      </c>
      <c r="F713" s="53"/>
      <c r="G713" s="53"/>
      <c r="H713" s="55"/>
    </row>
    <row r="714" spans="1:8" ht="25.5">
      <c r="A714" s="4"/>
      <c r="B714" s="5"/>
      <c r="C714" s="19" t="s">
        <v>271</v>
      </c>
      <c r="D714" s="19"/>
      <c r="E714" s="20" t="s">
        <v>272</v>
      </c>
      <c r="F714" s="53">
        <f aca="true" t="shared" si="100" ref="F714:H715">F715</f>
        <v>0</v>
      </c>
      <c r="G714" s="53">
        <f t="shared" si="100"/>
        <v>0</v>
      </c>
      <c r="H714" s="53">
        <f t="shared" si="100"/>
        <v>0</v>
      </c>
    </row>
    <row r="715" spans="1:8" ht="25.5">
      <c r="A715" s="4"/>
      <c r="B715" s="5"/>
      <c r="C715" s="19" t="s">
        <v>273</v>
      </c>
      <c r="D715" s="19"/>
      <c r="E715" s="20" t="s">
        <v>274</v>
      </c>
      <c r="F715" s="53">
        <f t="shared" si="100"/>
        <v>0</v>
      </c>
      <c r="G715" s="53">
        <f t="shared" si="100"/>
        <v>0</v>
      </c>
      <c r="H715" s="53">
        <f t="shared" si="100"/>
        <v>0</v>
      </c>
    </row>
    <row r="716" spans="1:8" ht="25.5">
      <c r="A716" s="4"/>
      <c r="B716" s="5"/>
      <c r="C716" s="19"/>
      <c r="D716" s="19" t="s">
        <v>64</v>
      </c>
      <c r="E716" s="20" t="s">
        <v>65</v>
      </c>
      <c r="F716" s="53"/>
      <c r="G716" s="53"/>
      <c r="H716" s="55"/>
    </row>
    <row r="717" spans="1:8" ht="12.75">
      <c r="A717" s="4"/>
      <c r="B717" s="5"/>
      <c r="C717" s="19" t="s">
        <v>34</v>
      </c>
      <c r="D717" s="19"/>
      <c r="E717" s="20" t="s">
        <v>35</v>
      </c>
      <c r="F717" s="53">
        <f>F718+F721</f>
        <v>6549400</v>
      </c>
      <c r="G717" s="53">
        <f>G718+G721</f>
        <v>7003700</v>
      </c>
      <c r="H717" s="53">
        <f>H718+H721</f>
        <v>7214700</v>
      </c>
    </row>
    <row r="718" spans="1:8" ht="76.5">
      <c r="A718" s="4"/>
      <c r="B718" s="5"/>
      <c r="C718" s="19" t="s">
        <v>123</v>
      </c>
      <c r="D718" s="19"/>
      <c r="E718" s="20" t="s">
        <v>124</v>
      </c>
      <c r="F718" s="53">
        <f aca="true" t="shared" si="101" ref="F718:H719">F719</f>
        <v>0</v>
      </c>
      <c r="G718" s="53">
        <f t="shared" si="101"/>
        <v>0</v>
      </c>
      <c r="H718" s="53">
        <f t="shared" si="101"/>
        <v>0</v>
      </c>
    </row>
    <row r="719" spans="1:8" ht="25.5">
      <c r="A719" s="4"/>
      <c r="B719" s="5"/>
      <c r="C719" s="19" t="s">
        <v>275</v>
      </c>
      <c r="D719" s="19"/>
      <c r="E719" s="20" t="s">
        <v>276</v>
      </c>
      <c r="F719" s="53">
        <f t="shared" si="101"/>
        <v>0</v>
      </c>
      <c r="G719" s="53">
        <f t="shared" si="101"/>
        <v>0</v>
      </c>
      <c r="H719" s="53">
        <f t="shared" si="101"/>
        <v>0</v>
      </c>
    </row>
    <row r="720" spans="1:8" ht="25.5">
      <c r="A720" s="4"/>
      <c r="B720" s="5"/>
      <c r="C720" s="19"/>
      <c r="D720" s="19" t="s">
        <v>64</v>
      </c>
      <c r="E720" s="20" t="s">
        <v>65</v>
      </c>
      <c r="F720" s="53"/>
      <c r="G720" s="53"/>
      <c r="H720" s="55"/>
    </row>
    <row r="721" spans="1:8" ht="89.25">
      <c r="A721" s="4"/>
      <c r="B721" s="5"/>
      <c r="C721" s="19" t="s">
        <v>36</v>
      </c>
      <c r="D721" s="19"/>
      <c r="E721" s="20" t="s">
        <v>37</v>
      </c>
      <c r="F721" s="53">
        <f aca="true" t="shared" si="102" ref="F721:H722">F722</f>
        <v>6549400</v>
      </c>
      <c r="G721" s="53">
        <f t="shared" si="102"/>
        <v>7003700</v>
      </c>
      <c r="H721" s="53">
        <f t="shared" si="102"/>
        <v>7214700</v>
      </c>
    </row>
    <row r="722" spans="1:8" ht="53.25" customHeight="1">
      <c r="A722" s="4"/>
      <c r="B722" s="5"/>
      <c r="C722" s="19" t="s">
        <v>277</v>
      </c>
      <c r="D722" s="19"/>
      <c r="E722" s="20" t="s">
        <v>278</v>
      </c>
      <c r="F722" s="53">
        <f t="shared" si="102"/>
        <v>6549400</v>
      </c>
      <c r="G722" s="53">
        <f t="shared" si="102"/>
        <v>7003700</v>
      </c>
      <c r="H722" s="53">
        <f t="shared" si="102"/>
        <v>7214700</v>
      </c>
    </row>
    <row r="723" spans="1:8" ht="25.5">
      <c r="A723" s="4"/>
      <c r="B723" s="5"/>
      <c r="C723" s="19"/>
      <c r="D723" s="19" t="s">
        <v>64</v>
      </c>
      <c r="E723" s="20" t="s">
        <v>65</v>
      </c>
      <c r="F723" s="53">
        <v>6549400</v>
      </c>
      <c r="G723" s="53">
        <v>7003700</v>
      </c>
      <c r="H723" s="55">
        <v>7214700</v>
      </c>
    </row>
    <row r="724" spans="1:8" ht="25.5">
      <c r="A724" s="4"/>
      <c r="B724" s="16" t="s">
        <v>279</v>
      </c>
      <c r="C724" s="16"/>
      <c r="D724" s="16"/>
      <c r="E724" s="17" t="s">
        <v>280</v>
      </c>
      <c r="F724" s="53">
        <f aca="true" t="shared" si="103" ref="F724:H726">F725</f>
        <v>0</v>
      </c>
      <c r="G724" s="53">
        <f t="shared" si="103"/>
        <v>0</v>
      </c>
      <c r="H724" s="53">
        <f t="shared" si="103"/>
        <v>0</v>
      </c>
    </row>
    <row r="725" spans="1:8" ht="25.5">
      <c r="A725" s="4"/>
      <c r="B725" s="19"/>
      <c r="C725" s="19" t="s">
        <v>281</v>
      </c>
      <c r="D725" s="19"/>
      <c r="E725" s="20" t="s">
        <v>282</v>
      </c>
      <c r="F725" s="53">
        <f t="shared" si="103"/>
        <v>0</v>
      </c>
      <c r="G725" s="53">
        <f t="shared" si="103"/>
        <v>0</v>
      </c>
      <c r="H725" s="53">
        <f t="shared" si="103"/>
        <v>0</v>
      </c>
    </row>
    <row r="726" spans="1:8" ht="12.75">
      <c r="A726" s="4"/>
      <c r="B726" s="19"/>
      <c r="C726" s="19" t="s">
        <v>283</v>
      </c>
      <c r="D726" s="19"/>
      <c r="E726" s="20" t="s">
        <v>284</v>
      </c>
      <c r="F726" s="53">
        <f t="shared" si="103"/>
        <v>0</v>
      </c>
      <c r="G726" s="53">
        <f t="shared" si="103"/>
        <v>0</v>
      </c>
      <c r="H726" s="53">
        <f t="shared" si="103"/>
        <v>0</v>
      </c>
    </row>
    <row r="727" spans="1:8" ht="25.5">
      <c r="A727" s="4"/>
      <c r="B727" s="19"/>
      <c r="C727" s="19"/>
      <c r="D727" s="19" t="s">
        <v>64</v>
      </c>
      <c r="E727" s="20" t="s">
        <v>65</v>
      </c>
      <c r="F727" s="53"/>
      <c r="G727" s="53"/>
      <c r="H727" s="55"/>
    </row>
    <row r="728" spans="1:8" ht="25.5">
      <c r="A728" s="4"/>
      <c r="B728" s="16" t="s">
        <v>235</v>
      </c>
      <c r="C728" s="16"/>
      <c r="D728" s="16"/>
      <c r="E728" s="17" t="s">
        <v>236</v>
      </c>
      <c r="F728" s="53">
        <f>F729</f>
        <v>0</v>
      </c>
      <c r="G728" s="53">
        <f>G729</f>
        <v>0</v>
      </c>
      <c r="H728" s="53">
        <f>H729</f>
        <v>0</v>
      </c>
    </row>
    <row r="729" spans="1:8" ht="25.5">
      <c r="A729" s="4"/>
      <c r="B729" s="5"/>
      <c r="C729" s="19" t="s">
        <v>285</v>
      </c>
      <c r="D729" s="19"/>
      <c r="E729" s="20" t="s">
        <v>286</v>
      </c>
      <c r="F729" s="53">
        <f>F730+F732</f>
        <v>0</v>
      </c>
      <c r="G729" s="53">
        <f>G730+G732</f>
        <v>0</v>
      </c>
      <c r="H729" s="53">
        <f>H730+H732</f>
        <v>0</v>
      </c>
    </row>
    <row r="730" spans="1:8" ht="76.5">
      <c r="A730" s="4"/>
      <c r="B730" s="5"/>
      <c r="C730" s="19" t="s">
        <v>287</v>
      </c>
      <c r="D730" s="19"/>
      <c r="E730" s="20" t="s">
        <v>288</v>
      </c>
      <c r="F730" s="53">
        <f>F731</f>
        <v>0</v>
      </c>
      <c r="G730" s="53">
        <f>G731</f>
        <v>0</v>
      </c>
      <c r="H730" s="53">
        <f>H731</f>
        <v>0</v>
      </c>
    </row>
    <row r="731" spans="1:8" ht="12.75">
      <c r="A731" s="4"/>
      <c r="B731" s="5"/>
      <c r="C731" s="19"/>
      <c r="D731" s="19" t="s">
        <v>55</v>
      </c>
      <c r="E731" s="20" t="s">
        <v>56</v>
      </c>
      <c r="F731" s="53"/>
      <c r="G731" s="53"/>
      <c r="H731" s="55"/>
    </row>
    <row r="732" spans="1:8" ht="63.75">
      <c r="A732" s="4"/>
      <c r="B732" s="5"/>
      <c r="C732" s="19" t="s">
        <v>289</v>
      </c>
      <c r="D732" s="19"/>
      <c r="E732" s="20" t="s">
        <v>290</v>
      </c>
      <c r="F732" s="53">
        <f>F733</f>
        <v>0</v>
      </c>
      <c r="G732" s="53">
        <f>G733</f>
        <v>0</v>
      </c>
      <c r="H732" s="53">
        <f>H733</f>
        <v>0</v>
      </c>
    </row>
    <row r="733" spans="1:8" ht="12.75">
      <c r="A733" s="4"/>
      <c r="B733" s="5"/>
      <c r="C733" s="19"/>
      <c r="D733" s="19" t="s">
        <v>55</v>
      </c>
      <c r="E733" s="20" t="s">
        <v>56</v>
      </c>
      <c r="F733" s="53"/>
      <c r="G733" s="53"/>
      <c r="H733" s="55"/>
    </row>
    <row r="734" spans="1:8" ht="12.75">
      <c r="A734" s="4"/>
      <c r="B734" s="12">
        <v>1000</v>
      </c>
      <c r="C734" s="12"/>
      <c r="D734" s="12"/>
      <c r="E734" s="13" t="s">
        <v>155</v>
      </c>
      <c r="F734" s="68">
        <f>F735+F739+F747</f>
        <v>306873</v>
      </c>
      <c r="G734" s="68">
        <f>G735+G739+G747</f>
        <v>354760</v>
      </c>
      <c r="H734" s="68">
        <f>H735+H739+H747</f>
        <v>358376</v>
      </c>
    </row>
    <row r="735" spans="1:8" ht="25.5">
      <c r="A735" s="4"/>
      <c r="B735" s="16">
        <v>1003</v>
      </c>
      <c r="C735" s="16"/>
      <c r="D735" s="16"/>
      <c r="E735" s="17" t="s">
        <v>163</v>
      </c>
      <c r="F735" s="53">
        <f aca="true" t="shared" si="104" ref="F735:H737">F736</f>
        <v>0</v>
      </c>
      <c r="G735" s="53">
        <f t="shared" si="104"/>
        <v>0</v>
      </c>
      <c r="H735" s="53">
        <f t="shared" si="104"/>
        <v>0</v>
      </c>
    </row>
    <row r="736" spans="1:8" ht="12.75">
      <c r="A736" s="4"/>
      <c r="B736" s="5"/>
      <c r="C736" s="19" t="s">
        <v>164</v>
      </c>
      <c r="D736" s="19"/>
      <c r="E736" s="20" t="s">
        <v>165</v>
      </c>
      <c r="F736" s="53">
        <f t="shared" si="104"/>
        <v>0</v>
      </c>
      <c r="G736" s="53">
        <f t="shared" si="104"/>
        <v>0</v>
      </c>
      <c r="H736" s="53">
        <f t="shared" si="104"/>
        <v>0</v>
      </c>
    </row>
    <row r="737" spans="1:8" ht="102">
      <c r="A737" s="4"/>
      <c r="B737" s="5"/>
      <c r="C737" s="19" t="s">
        <v>261</v>
      </c>
      <c r="D737" s="19"/>
      <c r="E737" s="20" t="s">
        <v>262</v>
      </c>
      <c r="F737" s="53">
        <f t="shared" si="104"/>
        <v>0</v>
      </c>
      <c r="G737" s="53">
        <f t="shared" si="104"/>
        <v>0</v>
      </c>
      <c r="H737" s="53">
        <f t="shared" si="104"/>
        <v>0</v>
      </c>
    </row>
    <row r="738" spans="1:8" ht="12.75">
      <c r="A738" s="4"/>
      <c r="B738" s="5"/>
      <c r="C738" s="19"/>
      <c r="D738" s="19" t="s">
        <v>161</v>
      </c>
      <c r="E738" s="20" t="s">
        <v>162</v>
      </c>
      <c r="F738" s="53"/>
      <c r="G738" s="53"/>
      <c r="H738" s="55"/>
    </row>
    <row r="739" spans="1:8" ht="12.75">
      <c r="A739" s="4"/>
      <c r="B739" s="16" t="s">
        <v>291</v>
      </c>
      <c r="C739" s="16"/>
      <c r="D739" s="16"/>
      <c r="E739" s="17" t="s">
        <v>292</v>
      </c>
      <c r="F739" s="53">
        <f>F740</f>
        <v>287020</v>
      </c>
      <c r="G739" s="53">
        <f>G740</f>
        <v>310290</v>
      </c>
      <c r="H739" s="53">
        <f>H740</f>
        <v>333450</v>
      </c>
    </row>
    <row r="740" spans="1:8" ht="51">
      <c r="A740" s="4"/>
      <c r="B740" s="19"/>
      <c r="C740" s="19" t="s">
        <v>293</v>
      </c>
      <c r="D740" s="19"/>
      <c r="E740" s="20" t="s">
        <v>294</v>
      </c>
      <c r="F740" s="53">
        <f>F741+F743+F745</f>
        <v>287020</v>
      </c>
      <c r="G740" s="53">
        <f>G741+G743+G745</f>
        <v>310290</v>
      </c>
      <c r="H740" s="53">
        <f>H741+H743+H745</f>
        <v>333450</v>
      </c>
    </row>
    <row r="741" spans="1:8" ht="25.5">
      <c r="A741" s="4"/>
      <c r="B741" s="19"/>
      <c r="C741" s="19" t="s">
        <v>295</v>
      </c>
      <c r="D741" s="3"/>
      <c r="E741" s="20" t="s">
        <v>296</v>
      </c>
      <c r="F741" s="53">
        <f>F742</f>
        <v>69020</v>
      </c>
      <c r="G741" s="53">
        <f>G742</f>
        <v>74620</v>
      </c>
      <c r="H741" s="53">
        <f>H742</f>
        <v>80160</v>
      </c>
    </row>
    <row r="742" spans="1:8" ht="25.5">
      <c r="A742" s="4"/>
      <c r="B742" s="19"/>
      <c r="C742" s="19"/>
      <c r="D742" s="19" t="s">
        <v>64</v>
      </c>
      <c r="E742" s="20" t="s">
        <v>65</v>
      </c>
      <c r="F742" s="53">
        <v>69020</v>
      </c>
      <c r="G742" s="53">
        <v>74620</v>
      </c>
      <c r="H742" s="55">
        <v>80160</v>
      </c>
    </row>
    <row r="743" spans="1:8" ht="25.5">
      <c r="A743" s="4"/>
      <c r="B743" s="19"/>
      <c r="C743" s="19" t="s">
        <v>297</v>
      </c>
      <c r="D743" s="19"/>
      <c r="E743" s="20" t="s">
        <v>298</v>
      </c>
      <c r="F743" s="53">
        <f>F744</f>
        <v>23700</v>
      </c>
      <c r="G743" s="53">
        <f>G744</f>
        <v>25610</v>
      </c>
      <c r="H743" s="53">
        <f>H744</f>
        <v>27540</v>
      </c>
    </row>
    <row r="744" spans="1:8" ht="25.5">
      <c r="A744" s="4"/>
      <c r="B744" s="19"/>
      <c r="C744" s="19"/>
      <c r="D744" s="19" t="s">
        <v>64</v>
      </c>
      <c r="E744" s="20" t="s">
        <v>65</v>
      </c>
      <c r="F744" s="53">
        <v>23700</v>
      </c>
      <c r="G744" s="53">
        <v>25610</v>
      </c>
      <c r="H744" s="55">
        <v>27540</v>
      </c>
    </row>
    <row r="745" spans="1:8" ht="25.5">
      <c r="A745" s="4"/>
      <c r="B745" s="19"/>
      <c r="C745" s="19" t="s">
        <v>299</v>
      </c>
      <c r="D745" s="19"/>
      <c r="E745" s="20" t="s">
        <v>300</v>
      </c>
      <c r="F745" s="53">
        <f>F746</f>
        <v>194300</v>
      </c>
      <c r="G745" s="53">
        <f>G746</f>
        <v>210060</v>
      </c>
      <c r="H745" s="53">
        <f>H746</f>
        <v>225750</v>
      </c>
    </row>
    <row r="746" spans="1:8" ht="25.5">
      <c r="A746" s="4"/>
      <c r="B746" s="19"/>
      <c r="C746" s="19"/>
      <c r="D746" s="19" t="s">
        <v>64</v>
      </c>
      <c r="E746" s="20" t="s">
        <v>65</v>
      </c>
      <c r="F746" s="53">
        <v>194300</v>
      </c>
      <c r="G746" s="53">
        <v>210060</v>
      </c>
      <c r="H746" s="55">
        <v>225750</v>
      </c>
    </row>
    <row r="747" spans="1:8" ht="25.5">
      <c r="A747" s="4"/>
      <c r="B747" s="16" t="s">
        <v>197</v>
      </c>
      <c r="C747" s="40"/>
      <c r="D747" s="40"/>
      <c r="E747" s="17" t="s">
        <v>198</v>
      </c>
      <c r="F747" s="53">
        <f aca="true" t="shared" si="105" ref="F747:H748">F748</f>
        <v>19853</v>
      </c>
      <c r="G747" s="53">
        <f t="shared" si="105"/>
        <v>44470</v>
      </c>
      <c r="H747" s="53">
        <f t="shared" si="105"/>
        <v>24926</v>
      </c>
    </row>
    <row r="748" spans="1:8" ht="12.75">
      <c r="A748" s="4"/>
      <c r="B748" s="19"/>
      <c r="C748" s="19" t="s">
        <v>164</v>
      </c>
      <c r="D748" s="19"/>
      <c r="E748" s="20" t="s">
        <v>165</v>
      </c>
      <c r="F748" s="53">
        <f t="shared" si="105"/>
        <v>19853</v>
      </c>
      <c r="G748" s="53">
        <f t="shared" si="105"/>
        <v>44470</v>
      </c>
      <c r="H748" s="53">
        <f t="shared" si="105"/>
        <v>24926</v>
      </c>
    </row>
    <row r="749" spans="1:8" ht="76.5">
      <c r="A749" s="4"/>
      <c r="B749" s="19"/>
      <c r="C749" s="19" t="s">
        <v>199</v>
      </c>
      <c r="D749" s="19"/>
      <c r="E749" s="20" t="s">
        <v>200</v>
      </c>
      <c r="F749" s="53">
        <f>F750+F752</f>
        <v>19853</v>
      </c>
      <c r="G749" s="53">
        <f>G750+G752</f>
        <v>44470</v>
      </c>
      <c r="H749" s="53">
        <f>H750+H752</f>
        <v>24926</v>
      </c>
    </row>
    <row r="750" spans="1:8" ht="89.25">
      <c r="A750" s="4"/>
      <c r="B750" s="19"/>
      <c r="C750" s="19" t="s">
        <v>201</v>
      </c>
      <c r="D750" s="19"/>
      <c r="E750" s="20" t="s">
        <v>202</v>
      </c>
      <c r="F750" s="53">
        <f>F751</f>
        <v>13235</v>
      </c>
      <c r="G750" s="53">
        <f>G751</f>
        <v>29646</v>
      </c>
      <c r="H750" s="53">
        <f>H751</f>
        <v>16617</v>
      </c>
    </row>
    <row r="751" spans="1:8" ht="12.75">
      <c r="A751" s="4"/>
      <c r="B751" s="19"/>
      <c r="C751" s="19"/>
      <c r="D751" s="19" t="s">
        <v>161</v>
      </c>
      <c r="E751" s="20" t="s">
        <v>162</v>
      </c>
      <c r="F751" s="53">
        <v>13235</v>
      </c>
      <c r="G751" s="53">
        <v>29646</v>
      </c>
      <c r="H751" s="55">
        <v>16617</v>
      </c>
    </row>
    <row r="752" spans="1:8" ht="76.5">
      <c r="A752" s="4"/>
      <c r="B752" s="19"/>
      <c r="C752" s="19" t="s">
        <v>203</v>
      </c>
      <c r="D752" s="19"/>
      <c r="E752" s="20" t="s">
        <v>204</v>
      </c>
      <c r="F752" s="53">
        <f>F753</f>
        <v>6618</v>
      </c>
      <c r="G752" s="53">
        <f>G753</f>
        <v>14824</v>
      </c>
      <c r="H752" s="53">
        <f>H753</f>
        <v>8309</v>
      </c>
    </row>
    <row r="753" spans="1:8" ht="12.75">
      <c r="A753" s="4"/>
      <c r="B753" s="19"/>
      <c r="C753" s="19"/>
      <c r="D753" s="19" t="s">
        <v>161</v>
      </c>
      <c r="E753" s="20" t="s">
        <v>162</v>
      </c>
      <c r="F753" s="53">
        <v>6618</v>
      </c>
      <c r="G753" s="53">
        <v>14824</v>
      </c>
      <c r="H753" s="55">
        <v>8309</v>
      </c>
    </row>
    <row r="754" spans="1:8" ht="25.5">
      <c r="A754" s="6">
        <v>700</v>
      </c>
      <c r="B754" s="7"/>
      <c r="C754" s="7"/>
      <c r="D754" s="7"/>
      <c r="E754" s="7" t="s">
        <v>310</v>
      </c>
      <c r="F754" s="9">
        <f>F755+F781</f>
        <v>4227982</v>
      </c>
      <c r="G754" s="9">
        <f>G755+G781</f>
        <v>4524616</v>
      </c>
      <c r="H754" s="9">
        <f>H755+H781</f>
        <v>4673066</v>
      </c>
    </row>
    <row r="755" spans="1:8" ht="12.75">
      <c r="A755" s="4"/>
      <c r="B755" s="12" t="s">
        <v>252</v>
      </c>
      <c r="C755" s="12"/>
      <c r="D755" s="12"/>
      <c r="E755" s="13" t="s">
        <v>253</v>
      </c>
      <c r="F755" s="14">
        <f>F756+F771+F775</f>
        <v>3987800</v>
      </c>
      <c r="G755" s="14">
        <f>G756+G771+G775</f>
        <v>4264200</v>
      </c>
      <c r="H755" s="14">
        <f>H756+H771+H775</f>
        <v>4392200</v>
      </c>
    </row>
    <row r="756" spans="1:8" ht="12.75">
      <c r="A756" s="4"/>
      <c r="B756" s="16" t="s">
        <v>265</v>
      </c>
      <c r="C756" s="16"/>
      <c r="D756" s="16"/>
      <c r="E756" s="17" t="s">
        <v>266</v>
      </c>
      <c r="F756" s="53">
        <f>F757+F761+F764</f>
        <v>3987800</v>
      </c>
      <c r="G756" s="53">
        <f>G757+G761+G764</f>
        <v>4264200</v>
      </c>
      <c r="H756" s="53">
        <f>H757+H761+H764</f>
        <v>4392200</v>
      </c>
    </row>
    <row r="757" spans="1:8" ht="38.25">
      <c r="A757" s="4"/>
      <c r="B757" s="19"/>
      <c r="C757" s="19" t="s">
        <v>267</v>
      </c>
      <c r="D757" s="19"/>
      <c r="E757" s="20" t="s">
        <v>268</v>
      </c>
      <c r="F757" s="53">
        <f aca="true" t="shared" si="106" ref="F757:H758">F758</f>
        <v>0</v>
      </c>
      <c r="G757" s="53">
        <f t="shared" si="106"/>
        <v>0</v>
      </c>
      <c r="H757" s="53">
        <f t="shared" si="106"/>
        <v>0</v>
      </c>
    </row>
    <row r="758" spans="1:8" ht="25.5">
      <c r="A758" s="4"/>
      <c r="B758" s="19"/>
      <c r="C758" s="19" t="s">
        <v>269</v>
      </c>
      <c r="D758" s="19"/>
      <c r="E758" s="20" t="s">
        <v>240</v>
      </c>
      <c r="F758" s="53">
        <f t="shared" si="106"/>
        <v>0</v>
      </c>
      <c r="G758" s="53">
        <f t="shared" si="106"/>
        <v>0</v>
      </c>
      <c r="H758" s="53">
        <f t="shared" si="106"/>
        <v>0</v>
      </c>
    </row>
    <row r="759" spans="1:8" ht="25.5">
      <c r="A759" s="4"/>
      <c r="B759" s="19"/>
      <c r="C759" s="19" t="s">
        <v>270</v>
      </c>
      <c r="D759" s="19" t="s">
        <v>64</v>
      </c>
      <c r="E759" s="20" t="s">
        <v>65</v>
      </c>
      <c r="F759" s="53"/>
      <c r="G759" s="53"/>
      <c r="H759" s="55"/>
    </row>
    <row r="760" spans="1:8" ht="38.25">
      <c r="A760" s="4"/>
      <c r="B760" s="19"/>
      <c r="C760" s="19"/>
      <c r="D760" s="3"/>
      <c r="E760" s="20" t="s">
        <v>33</v>
      </c>
      <c r="F760" s="53"/>
      <c r="G760" s="53"/>
      <c r="H760" s="55"/>
    </row>
    <row r="761" spans="1:8" ht="25.5">
      <c r="A761" s="4"/>
      <c r="B761" s="5"/>
      <c r="C761" s="19" t="s">
        <v>271</v>
      </c>
      <c r="D761" s="19"/>
      <c r="E761" s="20" t="s">
        <v>272</v>
      </c>
      <c r="F761" s="53">
        <f aca="true" t="shared" si="107" ref="F761:H762">F762</f>
        <v>0</v>
      </c>
      <c r="G761" s="53">
        <f t="shared" si="107"/>
        <v>0</v>
      </c>
      <c r="H761" s="53">
        <f t="shared" si="107"/>
        <v>0</v>
      </c>
    </row>
    <row r="762" spans="1:8" ht="25.5">
      <c r="A762" s="4"/>
      <c r="B762" s="5"/>
      <c r="C762" s="19" t="s">
        <v>273</v>
      </c>
      <c r="D762" s="19"/>
      <c r="E762" s="20" t="s">
        <v>274</v>
      </c>
      <c r="F762" s="53">
        <f t="shared" si="107"/>
        <v>0</v>
      </c>
      <c r="G762" s="53">
        <f t="shared" si="107"/>
        <v>0</v>
      </c>
      <c r="H762" s="53">
        <f t="shared" si="107"/>
        <v>0</v>
      </c>
    </row>
    <row r="763" spans="1:8" ht="25.5">
      <c r="A763" s="4"/>
      <c r="B763" s="5"/>
      <c r="C763" s="19"/>
      <c r="D763" s="19" t="s">
        <v>64</v>
      </c>
      <c r="E763" s="20" t="s">
        <v>65</v>
      </c>
      <c r="F763" s="53"/>
      <c r="G763" s="53"/>
      <c r="H763" s="55"/>
    </row>
    <row r="764" spans="1:8" ht="12.75">
      <c r="A764" s="4"/>
      <c r="B764" s="5"/>
      <c r="C764" s="19" t="s">
        <v>34</v>
      </c>
      <c r="D764" s="19"/>
      <c r="E764" s="20" t="s">
        <v>35</v>
      </c>
      <c r="F764" s="53">
        <f>F765+F768</f>
        <v>3987800</v>
      </c>
      <c r="G764" s="53">
        <f>G765+G768</f>
        <v>4264200</v>
      </c>
      <c r="H764" s="53">
        <f>H765+H768</f>
        <v>4392200</v>
      </c>
    </row>
    <row r="765" spans="1:8" ht="76.5">
      <c r="A765" s="4"/>
      <c r="B765" s="5"/>
      <c r="C765" s="19" t="s">
        <v>123</v>
      </c>
      <c r="D765" s="19"/>
      <c r="E765" s="20" t="s">
        <v>124</v>
      </c>
      <c r="F765" s="53">
        <f aca="true" t="shared" si="108" ref="F765:H766">F766</f>
        <v>0</v>
      </c>
      <c r="G765" s="53">
        <f t="shared" si="108"/>
        <v>0</v>
      </c>
      <c r="H765" s="53">
        <f t="shared" si="108"/>
        <v>0</v>
      </c>
    </row>
    <row r="766" spans="1:8" ht="25.5">
      <c r="A766" s="4"/>
      <c r="B766" s="5"/>
      <c r="C766" s="19" t="s">
        <v>275</v>
      </c>
      <c r="D766" s="19"/>
      <c r="E766" s="20" t="s">
        <v>276</v>
      </c>
      <c r="F766" s="53">
        <f t="shared" si="108"/>
        <v>0</v>
      </c>
      <c r="G766" s="53">
        <f t="shared" si="108"/>
        <v>0</v>
      </c>
      <c r="H766" s="53">
        <f t="shared" si="108"/>
        <v>0</v>
      </c>
    </row>
    <row r="767" spans="1:8" ht="25.5">
      <c r="A767" s="4"/>
      <c r="B767" s="5"/>
      <c r="C767" s="19"/>
      <c r="D767" s="19" t="s">
        <v>64</v>
      </c>
      <c r="E767" s="20" t="s">
        <v>65</v>
      </c>
      <c r="F767" s="53"/>
      <c r="G767" s="53"/>
      <c r="H767" s="55"/>
    </row>
    <row r="768" spans="1:8" ht="89.25">
      <c r="A768" s="4"/>
      <c r="B768" s="5"/>
      <c r="C768" s="19" t="s">
        <v>36</v>
      </c>
      <c r="D768" s="19"/>
      <c r="E768" s="20" t="s">
        <v>37</v>
      </c>
      <c r="F768" s="53">
        <f aca="true" t="shared" si="109" ref="F768:H769">F769</f>
        <v>3987800</v>
      </c>
      <c r="G768" s="53">
        <f t="shared" si="109"/>
        <v>4264200</v>
      </c>
      <c r="H768" s="53">
        <f t="shared" si="109"/>
        <v>4392200</v>
      </c>
    </row>
    <row r="769" spans="1:8" ht="54" customHeight="1">
      <c r="A769" s="4"/>
      <c r="B769" s="5"/>
      <c r="C769" s="19" t="s">
        <v>277</v>
      </c>
      <c r="D769" s="19"/>
      <c r="E769" s="20" t="s">
        <v>278</v>
      </c>
      <c r="F769" s="53">
        <f t="shared" si="109"/>
        <v>3987800</v>
      </c>
      <c r="G769" s="53">
        <f t="shared" si="109"/>
        <v>4264200</v>
      </c>
      <c r="H769" s="53">
        <f t="shared" si="109"/>
        <v>4392200</v>
      </c>
    </row>
    <row r="770" spans="1:8" ht="25.5">
      <c r="A770" s="4"/>
      <c r="B770" s="5"/>
      <c r="C770" s="19"/>
      <c r="D770" s="19" t="s">
        <v>64</v>
      </c>
      <c r="E770" s="20" t="s">
        <v>65</v>
      </c>
      <c r="F770" s="53">
        <v>3987800</v>
      </c>
      <c r="G770" s="53">
        <v>4264200</v>
      </c>
      <c r="H770" s="55">
        <v>4392200</v>
      </c>
    </row>
    <row r="771" spans="1:8" ht="25.5">
      <c r="A771" s="4"/>
      <c r="B771" s="16" t="s">
        <v>279</v>
      </c>
      <c r="C771" s="16"/>
      <c r="D771" s="16"/>
      <c r="E771" s="17" t="s">
        <v>280</v>
      </c>
      <c r="F771" s="53">
        <f aca="true" t="shared" si="110" ref="F771:H773">F772</f>
        <v>0</v>
      </c>
      <c r="G771" s="53">
        <f t="shared" si="110"/>
        <v>0</v>
      </c>
      <c r="H771" s="53">
        <f t="shared" si="110"/>
        <v>0</v>
      </c>
    </row>
    <row r="772" spans="1:8" ht="25.5">
      <c r="A772" s="4"/>
      <c r="B772" s="19"/>
      <c r="C772" s="19" t="s">
        <v>281</v>
      </c>
      <c r="D772" s="19"/>
      <c r="E772" s="20" t="s">
        <v>282</v>
      </c>
      <c r="F772" s="53">
        <f t="shared" si="110"/>
        <v>0</v>
      </c>
      <c r="G772" s="53">
        <f t="shared" si="110"/>
        <v>0</v>
      </c>
      <c r="H772" s="53">
        <f t="shared" si="110"/>
        <v>0</v>
      </c>
    </row>
    <row r="773" spans="1:8" ht="12.75">
      <c r="A773" s="4"/>
      <c r="B773" s="19"/>
      <c r="C773" s="19" t="s">
        <v>283</v>
      </c>
      <c r="D773" s="19"/>
      <c r="E773" s="20" t="s">
        <v>284</v>
      </c>
      <c r="F773" s="53">
        <f t="shared" si="110"/>
        <v>0</v>
      </c>
      <c r="G773" s="53">
        <f t="shared" si="110"/>
        <v>0</v>
      </c>
      <c r="H773" s="53">
        <f t="shared" si="110"/>
        <v>0</v>
      </c>
    </row>
    <row r="774" spans="1:8" ht="25.5">
      <c r="A774" s="4"/>
      <c r="B774" s="19"/>
      <c r="C774" s="19"/>
      <c r="D774" s="19" t="s">
        <v>64</v>
      </c>
      <c r="E774" s="20" t="s">
        <v>65</v>
      </c>
      <c r="F774" s="53"/>
      <c r="G774" s="53"/>
      <c r="H774" s="55"/>
    </row>
    <row r="775" spans="1:8" ht="25.5">
      <c r="A775" s="4"/>
      <c r="B775" s="16" t="s">
        <v>235</v>
      </c>
      <c r="C775" s="16"/>
      <c r="D775" s="16"/>
      <c r="E775" s="17" t="s">
        <v>236</v>
      </c>
      <c r="F775" s="53">
        <f>F776</f>
        <v>0</v>
      </c>
      <c r="G775" s="53">
        <f>G776</f>
        <v>0</v>
      </c>
      <c r="H775" s="53">
        <f>H776</f>
        <v>0</v>
      </c>
    </row>
    <row r="776" spans="1:8" ht="25.5">
      <c r="A776" s="4"/>
      <c r="B776" s="5"/>
      <c r="C776" s="19" t="s">
        <v>285</v>
      </c>
      <c r="D776" s="19"/>
      <c r="E776" s="20" t="s">
        <v>286</v>
      </c>
      <c r="F776" s="53">
        <f>F777+F779</f>
        <v>0</v>
      </c>
      <c r="G776" s="53">
        <f>G777+G779</f>
        <v>0</v>
      </c>
      <c r="H776" s="53">
        <f>H777+H779</f>
        <v>0</v>
      </c>
    </row>
    <row r="777" spans="1:8" ht="76.5">
      <c r="A777" s="4"/>
      <c r="B777" s="5"/>
      <c r="C777" s="19" t="s">
        <v>287</v>
      </c>
      <c r="D777" s="19"/>
      <c r="E777" s="20" t="s">
        <v>288</v>
      </c>
      <c r="F777" s="53">
        <f>F778</f>
        <v>0</v>
      </c>
      <c r="G777" s="53">
        <f>G778</f>
        <v>0</v>
      </c>
      <c r="H777" s="53">
        <f>H778</f>
        <v>0</v>
      </c>
    </row>
    <row r="778" spans="1:8" ht="12.75">
      <c r="A778" s="4"/>
      <c r="B778" s="5"/>
      <c r="C778" s="19"/>
      <c r="D778" s="19" t="s">
        <v>55</v>
      </c>
      <c r="E778" s="20" t="s">
        <v>56</v>
      </c>
      <c r="F778" s="53"/>
      <c r="G778" s="53"/>
      <c r="H778" s="4"/>
    </row>
    <row r="779" spans="1:8" ht="63.75">
      <c r="A779" s="4"/>
      <c r="B779" s="5"/>
      <c r="C779" s="19" t="s">
        <v>289</v>
      </c>
      <c r="D779" s="19"/>
      <c r="E779" s="20" t="s">
        <v>290</v>
      </c>
      <c r="F779" s="53">
        <f>F780</f>
        <v>0</v>
      </c>
      <c r="G779" s="53">
        <f>G780</f>
        <v>0</v>
      </c>
      <c r="H779" s="53">
        <f>H780</f>
        <v>0</v>
      </c>
    </row>
    <row r="780" spans="1:8" ht="12.75">
      <c r="A780" s="4"/>
      <c r="B780" s="5"/>
      <c r="C780" s="19"/>
      <c r="D780" s="19" t="s">
        <v>55</v>
      </c>
      <c r="E780" s="20" t="s">
        <v>56</v>
      </c>
      <c r="F780" s="53"/>
      <c r="G780" s="53"/>
      <c r="H780" s="4"/>
    </row>
    <row r="781" spans="1:8" ht="12.75">
      <c r="A781" s="4"/>
      <c r="B781" s="12">
        <v>1000</v>
      </c>
      <c r="C781" s="12"/>
      <c r="D781" s="12"/>
      <c r="E781" s="13" t="s">
        <v>155</v>
      </c>
      <c r="F781" s="68">
        <f>F782+F786+F794</f>
        <v>240182</v>
      </c>
      <c r="G781" s="68">
        <f>G782+G786+G794</f>
        <v>260416</v>
      </c>
      <c r="H781" s="68">
        <f>H782+H786+H794</f>
        <v>280866</v>
      </c>
    </row>
    <row r="782" spans="1:8" ht="25.5">
      <c r="A782" s="4"/>
      <c r="B782" s="16">
        <v>1003</v>
      </c>
      <c r="C782" s="16"/>
      <c r="D782" s="16"/>
      <c r="E782" s="17" t="s">
        <v>163</v>
      </c>
      <c r="F782" s="53">
        <f aca="true" t="shared" si="111" ref="F782:H784">F783</f>
        <v>0</v>
      </c>
      <c r="G782" s="53">
        <f t="shared" si="111"/>
        <v>0</v>
      </c>
      <c r="H782" s="53">
        <f t="shared" si="111"/>
        <v>0</v>
      </c>
    </row>
    <row r="783" spans="1:8" ht="12.75">
      <c r="A783" s="4"/>
      <c r="B783" s="5"/>
      <c r="C783" s="19" t="s">
        <v>164</v>
      </c>
      <c r="D783" s="19"/>
      <c r="E783" s="20" t="s">
        <v>165</v>
      </c>
      <c r="F783" s="53">
        <f t="shared" si="111"/>
        <v>0</v>
      </c>
      <c r="G783" s="53">
        <f t="shared" si="111"/>
        <v>0</v>
      </c>
      <c r="H783" s="53">
        <f t="shared" si="111"/>
        <v>0</v>
      </c>
    </row>
    <row r="784" spans="1:8" ht="102">
      <c r="A784" s="4"/>
      <c r="B784" s="5"/>
      <c r="C784" s="19" t="s">
        <v>261</v>
      </c>
      <c r="D784" s="19"/>
      <c r="E784" s="20" t="s">
        <v>262</v>
      </c>
      <c r="F784" s="53">
        <f t="shared" si="111"/>
        <v>0</v>
      </c>
      <c r="G784" s="53">
        <f t="shared" si="111"/>
        <v>0</v>
      </c>
      <c r="H784" s="53">
        <f t="shared" si="111"/>
        <v>0</v>
      </c>
    </row>
    <row r="785" spans="1:8" ht="12.75">
      <c r="A785" s="4"/>
      <c r="B785" s="5"/>
      <c r="C785" s="19"/>
      <c r="D785" s="19" t="s">
        <v>161</v>
      </c>
      <c r="E785" s="20" t="s">
        <v>162</v>
      </c>
      <c r="F785" s="53"/>
      <c r="G785" s="53"/>
      <c r="H785" s="55"/>
    </row>
    <row r="786" spans="1:8" ht="12.75">
      <c r="A786" s="4"/>
      <c r="B786" s="16" t="s">
        <v>291</v>
      </c>
      <c r="C786" s="16"/>
      <c r="D786" s="16"/>
      <c r="E786" s="17" t="s">
        <v>292</v>
      </c>
      <c r="F786" s="53">
        <f>F787</f>
        <v>220330</v>
      </c>
      <c r="G786" s="53">
        <f>G787</f>
        <v>238180</v>
      </c>
      <c r="H786" s="53">
        <f>H787</f>
        <v>255940</v>
      </c>
    </row>
    <row r="787" spans="1:8" ht="51">
      <c r="A787" s="4"/>
      <c r="B787" s="19"/>
      <c r="C787" s="19" t="s">
        <v>293</v>
      </c>
      <c r="D787" s="19"/>
      <c r="E787" s="20" t="s">
        <v>294</v>
      </c>
      <c r="F787" s="53">
        <f>F788+F790+F792</f>
        <v>220330</v>
      </c>
      <c r="G787" s="53">
        <f>G788+G790+G792</f>
        <v>238180</v>
      </c>
      <c r="H787" s="53">
        <f>H788+H790+H792</f>
        <v>255940</v>
      </c>
    </row>
    <row r="788" spans="1:8" ht="25.5">
      <c r="A788" s="4"/>
      <c r="B788" s="19"/>
      <c r="C788" s="19" t="s">
        <v>295</v>
      </c>
      <c r="D788" s="3"/>
      <c r="E788" s="20" t="s">
        <v>296</v>
      </c>
      <c r="F788" s="53">
        <f>F789</f>
        <v>83480</v>
      </c>
      <c r="G788" s="53">
        <f>G789</f>
        <v>90230</v>
      </c>
      <c r="H788" s="53">
        <f>H789</f>
        <v>96980</v>
      </c>
    </row>
    <row r="789" spans="1:8" ht="25.5">
      <c r="A789" s="4"/>
      <c r="B789" s="19"/>
      <c r="C789" s="19"/>
      <c r="D789" s="19" t="s">
        <v>64</v>
      </c>
      <c r="E789" s="20" t="s">
        <v>65</v>
      </c>
      <c r="F789" s="53">
        <v>83480</v>
      </c>
      <c r="G789" s="53">
        <v>90230</v>
      </c>
      <c r="H789" s="55">
        <v>96980</v>
      </c>
    </row>
    <row r="790" spans="1:8" ht="25.5">
      <c r="A790" s="4"/>
      <c r="B790" s="19"/>
      <c r="C790" s="19" t="s">
        <v>297</v>
      </c>
      <c r="D790" s="19"/>
      <c r="E790" s="20" t="s">
        <v>298</v>
      </c>
      <c r="F790" s="53">
        <f>F791</f>
        <v>28560</v>
      </c>
      <c r="G790" s="53">
        <f>G791</f>
        <v>30880</v>
      </c>
      <c r="H790" s="53">
        <f>H791</f>
        <v>33140</v>
      </c>
    </row>
    <row r="791" spans="1:8" ht="25.5">
      <c r="A791" s="4"/>
      <c r="B791" s="19"/>
      <c r="C791" s="19"/>
      <c r="D791" s="19" t="s">
        <v>64</v>
      </c>
      <c r="E791" s="20" t="s">
        <v>65</v>
      </c>
      <c r="F791" s="53">
        <v>28560</v>
      </c>
      <c r="G791" s="53">
        <v>30880</v>
      </c>
      <c r="H791" s="55">
        <v>33140</v>
      </c>
    </row>
    <row r="792" spans="1:8" ht="25.5">
      <c r="A792" s="4"/>
      <c r="B792" s="19"/>
      <c r="C792" s="19" t="s">
        <v>299</v>
      </c>
      <c r="D792" s="19"/>
      <c r="E792" s="20" t="s">
        <v>300</v>
      </c>
      <c r="F792" s="53">
        <f>F793</f>
        <v>108290</v>
      </c>
      <c r="G792" s="53">
        <f>G793</f>
        <v>117070</v>
      </c>
      <c r="H792" s="53">
        <f>H793</f>
        <v>125820</v>
      </c>
    </row>
    <row r="793" spans="1:8" ht="25.5">
      <c r="A793" s="4"/>
      <c r="B793" s="19"/>
      <c r="C793" s="19"/>
      <c r="D793" s="19" t="s">
        <v>64</v>
      </c>
      <c r="E793" s="20" t="s">
        <v>65</v>
      </c>
      <c r="F793" s="53">
        <v>108290</v>
      </c>
      <c r="G793" s="53">
        <v>117070</v>
      </c>
      <c r="H793" s="55">
        <v>125820</v>
      </c>
    </row>
    <row r="794" spans="1:8" ht="25.5">
      <c r="A794" s="4"/>
      <c r="B794" s="16" t="s">
        <v>197</v>
      </c>
      <c r="C794" s="40"/>
      <c r="D794" s="40"/>
      <c r="E794" s="17" t="s">
        <v>198</v>
      </c>
      <c r="F794" s="53">
        <f aca="true" t="shared" si="112" ref="F794:H795">F795</f>
        <v>19852</v>
      </c>
      <c r="G794" s="53">
        <f t="shared" si="112"/>
        <v>22236</v>
      </c>
      <c r="H794" s="53">
        <f t="shared" si="112"/>
        <v>24926</v>
      </c>
    </row>
    <row r="795" spans="1:8" ht="12.75">
      <c r="A795" s="4"/>
      <c r="B795" s="19"/>
      <c r="C795" s="19" t="s">
        <v>164</v>
      </c>
      <c r="D795" s="19"/>
      <c r="E795" s="20" t="s">
        <v>165</v>
      </c>
      <c r="F795" s="53">
        <f t="shared" si="112"/>
        <v>19852</v>
      </c>
      <c r="G795" s="53">
        <f t="shared" si="112"/>
        <v>22236</v>
      </c>
      <c r="H795" s="53">
        <f t="shared" si="112"/>
        <v>24926</v>
      </c>
    </row>
    <row r="796" spans="1:8" ht="76.5">
      <c r="A796" s="4"/>
      <c r="B796" s="19"/>
      <c r="C796" s="19" t="s">
        <v>199</v>
      </c>
      <c r="D796" s="19"/>
      <c r="E796" s="20" t="s">
        <v>200</v>
      </c>
      <c r="F796" s="53">
        <f>F797+F799</f>
        <v>19852</v>
      </c>
      <c r="G796" s="53">
        <f>G797+G799</f>
        <v>22236</v>
      </c>
      <c r="H796" s="53">
        <f>H797+H799</f>
        <v>24926</v>
      </c>
    </row>
    <row r="797" spans="1:8" ht="89.25">
      <c r="A797" s="4"/>
      <c r="B797" s="19"/>
      <c r="C797" s="19" t="s">
        <v>201</v>
      </c>
      <c r="D797" s="19"/>
      <c r="E797" s="20" t="s">
        <v>202</v>
      </c>
      <c r="F797" s="53">
        <f>F798</f>
        <v>13235</v>
      </c>
      <c r="G797" s="53">
        <f>G798</f>
        <v>14824</v>
      </c>
      <c r="H797" s="53">
        <f>H798</f>
        <v>16617</v>
      </c>
    </row>
    <row r="798" spans="1:8" ht="12.75">
      <c r="A798" s="4"/>
      <c r="B798" s="19"/>
      <c r="C798" s="19"/>
      <c r="D798" s="19" t="s">
        <v>161</v>
      </c>
      <c r="E798" s="20" t="s">
        <v>162</v>
      </c>
      <c r="F798" s="53">
        <v>13235</v>
      </c>
      <c r="G798" s="53">
        <v>14824</v>
      </c>
      <c r="H798" s="55">
        <v>16617</v>
      </c>
    </row>
    <row r="799" spans="1:8" ht="76.5">
      <c r="A799" s="4"/>
      <c r="B799" s="19"/>
      <c r="C799" s="19" t="s">
        <v>203</v>
      </c>
      <c r="D799" s="19"/>
      <c r="E799" s="20" t="s">
        <v>204</v>
      </c>
      <c r="F799" s="53">
        <f>F800</f>
        <v>6617</v>
      </c>
      <c r="G799" s="53">
        <f>G800</f>
        <v>7412</v>
      </c>
      <c r="H799" s="53">
        <f>H800</f>
        <v>8309</v>
      </c>
    </row>
    <row r="800" spans="1:8" ht="12.75">
      <c r="A800" s="4"/>
      <c r="B800" s="19"/>
      <c r="C800" s="19"/>
      <c r="D800" s="19" t="s">
        <v>161</v>
      </c>
      <c r="E800" s="20" t="s">
        <v>162</v>
      </c>
      <c r="F800" s="53">
        <v>6617</v>
      </c>
      <c r="G800" s="53">
        <v>7412</v>
      </c>
      <c r="H800" s="55">
        <v>8309</v>
      </c>
    </row>
    <row r="801" spans="1:8" ht="25.5">
      <c r="A801" s="6">
        <v>700</v>
      </c>
      <c r="B801" s="7"/>
      <c r="C801" s="7"/>
      <c r="D801" s="7"/>
      <c r="E801" s="7" t="s">
        <v>311</v>
      </c>
      <c r="F801" s="9">
        <f>F802+F828</f>
        <v>2786542</v>
      </c>
      <c r="G801" s="9">
        <f>G802+G828</f>
        <v>2980915</v>
      </c>
      <c r="H801" s="9">
        <f>H802+H828</f>
        <v>3048250</v>
      </c>
    </row>
    <row r="802" spans="1:8" ht="12.75">
      <c r="A802" s="4"/>
      <c r="B802" s="12" t="s">
        <v>252</v>
      </c>
      <c r="C802" s="12"/>
      <c r="D802" s="12"/>
      <c r="E802" s="13" t="s">
        <v>253</v>
      </c>
      <c r="F802" s="14">
        <f>F803+F818+F822</f>
        <v>2742200</v>
      </c>
      <c r="G802" s="14">
        <f>G803+G818+G822</f>
        <v>2932200</v>
      </c>
      <c r="H802" s="14">
        <f>H803+H818+H822</f>
        <v>3019800</v>
      </c>
    </row>
    <row r="803" spans="1:8" ht="12.75">
      <c r="A803" s="4"/>
      <c r="B803" s="16" t="s">
        <v>265</v>
      </c>
      <c r="C803" s="16"/>
      <c r="D803" s="16"/>
      <c r="E803" s="17" t="s">
        <v>266</v>
      </c>
      <c r="F803" s="53">
        <f>F804+F808+F811</f>
        <v>2742200</v>
      </c>
      <c r="G803" s="53">
        <f>G804+G808+G811</f>
        <v>2932200</v>
      </c>
      <c r="H803" s="53">
        <f>H804+H808+H811</f>
        <v>3019800</v>
      </c>
    </row>
    <row r="804" spans="1:8" ht="38.25">
      <c r="A804" s="4"/>
      <c r="B804" s="19"/>
      <c r="C804" s="19" t="s">
        <v>267</v>
      </c>
      <c r="D804" s="19"/>
      <c r="E804" s="20" t="s">
        <v>268</v>
      </c>
      <c r="F804" s="53">
        <f aca="true" t="shared" si="113" ref="F804:H805">F805</f>
        <v>0</v>
      </c>
      <c r="G804" s="53">
        <f t="shared" si="113"/>
        <v>0</v>
      </c>
      <c r="H804" s="53">
        <f t="shared" si="113"/>
        <v>0</v>
      </c>
    </row>
    <row r="805" spans="1:8" ht="25.5">
      <c r="A805" s="4"/>
      <c r="B805" s="19"/>
      <c r="C805" s="19" t="s">
        <v>269</v>
      </c>
      <c r="D805" s="19"/>
      <c r="E805" s="20" t="s">
        <v>240</v>
      </c>
      <c r="F805" s="53">
        <f t="shared" si="113"/>
        <v>0</v>
      </c>
      <c r="G805" s="53">
        <f t="shared" si="113"/>
        <v>0</v>
      </c>
      <c r="H805" s="53">
        <f t="shared" si="113"/>
        <v>0</v>
      </c>
    </row>
    <row r="806" spans="1:8" ht="25.5">
      <c r="A806" s="4"/>
      <c r="B806" s="19"/>
      <c r="C806" s="19" t="s">
        <v>270</v>
      </c>
      <c r="D806" s="19" t="s">
        <v>64</v>
      </c>
      <c r="E806" s="20" t="s">
        <v>65</v>
      </c>
      <c r="F806" s="53"/>
      <c r="G806" s="53"/>
      <c r="H806" s="55"/>
    </row>
    <row r="807" spans="1:8" ht="38.25">
      <c r="A807" s="4"/>
      <c r="B807" s="19"/>
      <c r="C807" s="19"/>
      <c r="D807" s="3"/>
      <c r="E807" s="20" t="s">
        <v>33</v>
      </c>
      <c r="F807" s="53"/>
      <c r="G807" s="53"/>
      <c r="H807" s="55"/>
    </row>
    <row r="808" spans="1:8" ht="25.5">
      <c r="A808" s="4"/>
      <c r="B808" s="5"/>
      <c r="C808" s="19" t="s">
        <v>271</v>
      </c>
      <c r="D808" s="19"/>
      <c r="E808" s="20" t="s">
        <v>272</v>
      </c>
      <c r="F808" s="53">
        <f aca="true" t="shared" si="114" ref="F808:H809">F809</f>
        <v>0</v>
      </c>
      <c r="G808" s="53">
        <f t="shared" si="114"/>
        <v>0</v>
      </c>
      <c r="H808" s="53">
        <f t="shared" si="114"/>
        <v>0</v>
      </c>
    </row>
    <row r="809" spans="1:8" ht="25.5">
      <c r="A809" s="4"/>
      <c r="B809" s="5"/>
      <c r="C809" s="19" t="s">
        <v>273</v>
      </c>
      <c r="D809" s="19"/>
      <c r="E809" s="20" t="s">
        <v>274</v>
      </c>
      <c r="F809" s="53">
        <f t="shared" si="114"/>
        <v>0</v>
      </c>
      <c r="G809" s="53">
        <f t="shared" si="114"/>
        <v>0</v>
      </c>
      <c r="H809" s="53">
        <f t="shared" si="114"/>
        <v>0</v>
      </c>
    </row>
    <row r="810" spans="1:8" ht="25.5">
      <c r="A810" s="4"/>
      <c r="B810" s="5"/>
      <c r="C810" s="19"/>
      <c r="D810" s="19" t="s">
        <v>64</v>
      </c>
      <c r="E810" s="20" t="s">
        <v>65</v>
      </c>
      <c r="F810" s="53"/>
      <c r="G810" s="53"/>
      <c r="H810" s="55"/>
    </row>
    <row r="811" spans="1:8" ht="12.75">
      <c r="A811" s="4"/>
      <c r="B811" s="5"/>
      <c r="C811" s="19" t="s">
        <v>34</v>
      </c>
      <c r="D811" s="19"/>
      <c r="E811" s="20" t="s">
        <v>35</v>
      </c>
      <c r="F811" s="53">
        <f>F812+F815</f>
        <v>2742200</v>
      </c>
      <c r="G811" s="53">
        <f>G812+G815</f>
        <v>2932200</v>
      </c>
      <c r="H811" s="53">
        <f>H812+H815</f>
        <v>3019800</v>
      </c>
    </row>
    <row r="812" spans="1:8" ht="76.5">
      <c r="A812" s="4"/>
      <c r="B812" s="5"/>
      <c r="C812" s="19" t="s">
        <v>123</v>
      </c>
      <c r="D812" s="19"/>
      <c r="E812" s="20" t="s">
        <v>124</v>
      </c>
      <c r="F812" s="53">
        <f aca="true" t="shared" si="115" ref="F812:H813">F813</f>
        <v>0</v>
      </c>
      <c r="G812" s="53">
        <f t="shared" si="115"/>
        <v>0</v>
      </c>
      <c r="H812" s="53">
        <f t="shared" si="115"/>
        <v>0</v>
      </c>
    </row>
    <row r="813" spans="1:8" ht="25.5">
      <c r="A813" s="4"/>
      <c r="B813" s="5"/>
      <c r="C813" s="19" t="s">
        <v>275</v>
      </c>
      <c r="D813" s="19"/>
      <c r="E813" s="20" t="s">
        <v>276</v>
      </c>
      <c r="F813" s="53">
        <f t="shared" si="115"/>
        <v>0</v>
      </c>
      <c r="G813" s="53">
        <f t="shared" si="115"/>
        <v>0</v>
      </c>
      <c r="H813" s="53">
        <f t="shared" si="115"/>
        <v>0</v>
      </c>
    </row>
    <row r="814" spans="1:8" ht="25.5">
      <c r="A814" s="4"/>
      <c r="B814" s="5"/>
      <c r="C814" s="19"/>
      <c r="D814" s="19" t="s">
        <v>64</v>
      </c>
      <c r="E814" s="20" t="s">
        <v>65</v>
      </c>
      <c r="F814" s="53"/>
      <c r="G814" s="53"/>
      <c r="H814" s="55"/>
    </row>
    <row r="815" spans="1:8" ht="89.25">
      <c r="A815" s="4"/>
      <c r="B815" s="5"/>
      <c r="C815" s="19" t="s">
        <v>36</v>
      </c>
      <c r="D815" s="19"/>
      <c r="E815" s="20" t="s">
        <v>37</v>
      </c>
      <c r="F815" s="53">
        <f aca="true" t="shared" si="116" ref="F815:H816">F816</f>
        <v>2742200</v>
      </c>
      <c r="G815" s="53">
        <f t="shared" si="116"/>
        <v>2932200</v>
      </c>
      <c r="H815" s="53">
        <f t="shared" si="116"/>
        <v>3019800</v>
      </c>
    </row>
    <row r="816" spans="1:8" ht="63.75">
      <c r="A816" s="4"/>
      <c r="B816" s="5"/>
      <c r="C816" s="19" t="s">
        <v>277</v>
      </c>
      <c r="D816" s="19"/>
      <c r="E816" s="20" t="s">
        <v>278</v>
      </c>
      <c r="F816" s="53">
        <f t="shared" si="116"/>
        <v>2742200</v>
      </c>
      <c r="G816" s="53">
        <f t="shared" si="116"/>
        <v>2932200</v>
      </c>
      <c r="H816" s="53">
        <f t="shared" si="116"/>
        <v>3019800</v>
      </c>
    </row>
    <row r="817" spans="1:8" ht="25.5">
      <c r="A817" s="4"/>
      <c r="B817" s="5"/>
      <c r="C817" s="19"/>
      <c r="D817" s="19" t="s">
        <v>64</v>
      </c>
      <c r="E817" s="20" t="s">
        <v>65</v>
      </c>
      <c r="F817" s="53">
        <v>2742200</v>
      </c>
      <c r="G817" s="53">
        <v>2932200</v>
      </c>
      <c r="H817" s="55">
        <v>3019800</v>
      </c>
    </row>
    <row r="818" spans="1:8" ht="25.5">
      <c r="A818" s="4"/>
      <c r="B818" s="16" t="s">
        <v>279</v>
      </c>
      <c r="C818" s="16"/>
      <c r="D818" s="16"/>
      <c r="E818" s="17" t="s">
        <v>280</v>
      </c>
      <c r="F818" s="53">
        <f aca="true" t="shared" si="117" ref="F818:H820">F819</f>
        <v>0</v>
      </c>
      <c r="G818" s="53">
        <f t="shared" si="117"/>
        <v>0</v>
      </c>
      <c r="H818" s="53">
        <f t="shared" si="117"/>
        <v>0</v>
      </c>
    </row>
    <row r="819" spans="1:8" ht="25.5">
      <c r="A819" s="4"/>
      <c r="B819" s="19"/>
      <c r="C819" s="19" t="s">
        <v>281</v>
      </c>
      <c r="D819" s="19"/>
      <c r="E819" s="20" t="s">
        <v>282</v>
      </c>
      <c r="F819" s="53">
        <f t="shared" si="117"/>
        <v>0</v>
      </c>
      <c r="G819" s="53">
        <f t="shared" si="117"/>
        <v>0</v>
      </c>
      <c r="H819" s="53">
        <f t="shared" si="117"/>
        <v>0</v>
      </c>
    </row>
    <row r="820" spans="1:8" ht="12.75">
      <c r="A820" s="4"/>
      <c r="B820" s="19"/>
      <c r="C820" s="19" t="s">
        <v>283</v>
      </c>
      <c r="D820" s="19"/>
      <c r="E820" s="20" t="s">
        <v>284</v>
      </c>
      <c r="F820" s="53">
        <f t="shared" si="117"/>
        <v>0</v>
      </c>
      <c r="G820" s="53">
        <f t="shared" si="117"/>
        <v>0</v>
      </c>
      <c r="H820" s="53">
        <f t="shared" si="117"/>
        <v>0</v>
      </c>
    </row>
    <row r="821" spans="1:8" ht="25.5">
      <c r="A821" s="4"/>
      <c r="B821" s="19"/>
      <c r="C821" s="19"/>
      <c r="D821" s="19" t="s">
        <v>64</v>
      </c>
      <c r="E821" s="20" t="s">
        <v>65</v>
      </c>
      <c r="F821" s="53"/>
      <c r="G821" s="53"/>
      <c r="H821" s="55"/>
    </row>
    <row r="822" spans="1:8" ht="25.5">
      <c r="A822" s="4"/>
      <c r="B822" s="16" t="s">
        <v>235</v>
      </c>
      <c r="C822" s="16"/>
      <c r="D822" s="16"/>
      <c r="E822" s="17" t="s">
        <v>236</v>
      </c>
      <c r="F822" s="53">
        <f>F823</f>
        <v>0</v>
      </c>
      <c r="G822" s="53">
        <f>G823</f>
        <v>0</v>
      </c>
      <c r="H822" s="53">
        <f>H823</f>
        <v>0</v>
      </c>
    </row>
    <row r="823" spans="1:8" ht="25.5">
      <c r="A823" s="4"/>
      <c r="B823" s="5"/>
      <c r="C823" s="19" t="s">
        <v>285</v>
      </c>
      <c r="D823" s="19"/>
      <c r="E823" s="20" t="s">
        <v>286</v>
      </c>
      <c r="F823" s="53">
        <f>F824+F826</f>
        <v>0</v>
      </c>
      <c r="G823" s="53">
        <f>G824+G826</f>
        <v>0</v>
      </c>
      <c r="H823" s="53">
        <f>H824+H826</f>
        <v>0</v>
      </c>
    </row>
    <row r="824" spans="1:8" ht="76.5">
      <c r="A824" s="4"/>
      <c r="B824" s="5"/>
      <c r="C824" s="19" t="s">
        <v>287</v>
      </c>
      <c r="D824" s="19"/>
      <c r="E824" s="20" t="s">
        <v>288</v>
      </c>
      <c r="F824" s="53">
        <f>F825</f>
        <v>0</v>
      </c>
      <c r="G824" s="53">
        <f>G825</f>
        <v>0</v>
      </c>
      <c r="H824" s="53">
        <f>H825</f>
        <v>0</v>
      </c>
    </row>
    <row r="825" spans="1:8" ht="12.75">
      <c r="A825" s="4"/>
      <c r="B825" s="5"/>
      <c r="C825" s="19"/>
      <c r="D825" s="19" t="s">
        <v>55</v>
      </c>
      <c r="E825" s="20" t="s">
        <v>56</v>
      </c>
      <c r="F825" s="53"/>
      <c r="G825" s="53"/>
      <c r="H825" s="55"/>
    </row>
    <row r="826" spans="1:8" ht="63.75">
      <c r="A826" s="4"/>
      <c r="B826" s="5"/>
      <c r="C826" s="19" t="s">
        <v>289</v>
      </c>
      <c r="D826" s="19"/>
      <c r="E826" s="20" t="s">
        <v>290</v>
      </c>
      <c r="F826" s="53">
        <f>F827</f>
        <v>0</v>
      </c>
      <c r="G826" s="53">
        <f>G827</f>
        <v>0</v>
      </c>
      <c r="H826" s="53">
        <f>H827</f>
        <v>0</v>
      </c>
    </row>
    <row r="827" spans="1:8" ht="12.75">
      <c r="A827" s="4"/>
      <c r="B827" s="5"/>
      <c r="C827" s="19"/>
      <c r="D827" s="19" t="s">
        <v>55</v>
      </c>
      <c r="E827" s="20" t="s">
        <v>56</v>
      </c>
      <c r="F827" s="53"/>
      <c r="G827" s="53"/>
      <c r="H827" s="55"/>
    </row>
    <row r="828" spans="1:8" ht="12.75">
      <c r="A828" s="4"/>
      <c r="B828" s="12">
        <v>1000</v>
      </c>
      <c r="C828" s="12"/>
      <c r="D828" s="12"/>
      <c r="E828" s="13" t="s">
        <v>155</v>
      </c>
      <c r="F828" s="68">
        <f>F829+F833+F841</f>
        <v>44342</v>
      </c>
      <c r="G828" s="68">
        <f>G829+G833+G841</f>
        <v>48715</v>
      </c>
      <c r="H828" s="68">
        <f>H829+H833+H841</f>
        <v>28450</v>
      </c>
    </row>
    <row r="829" spans="1:8" ht="25.5">
      <c r="A829" s="4"/>
      <c r="B829" s="16">
        <v>1003</v>
      </c>
      <c r="C829" s="16"/>
      <c r="D829" s="16"/>
      <c r="E829" s="17" t="s">
        <v>163</v>
      </c>
      <c r="F829" s="53">
        <f aca="true" t="shared" si="118" ref="F829:H831">F830</f>
        <v>0</v>
      </c>
      <c r="G829" s="53">
        <f t="shared" si="118"/>
        <v>0</v>
      </c>
      <c r="H829" s="53">
        <f t="shared" si="118"/>
        <v>0</v>
      </c>
    </row>
    <row r="830" spans="1:8" ht="12.75">
      <c r="A830" s="4"/>
      <c r="B830" s="5"/>
      <c r="C830" s="19" t="s">
        <v>164</v>
      </c>
      <c r="D830" s="19"/>
      <c r="E830" s="20" t="s">
        <v>165</v>
      </c>
      <c r="F830" s="53">
        <f t="shared" si="118"/>
        <v>0</v>
      </c>
      <c r="G830" s="53">
        <f t="shared" si="118"/>
        <v>0</v>
      </c>
      <c r="H830" s="53">
        <f t="shared" si="118"/>
        <v>0</v>
      </c>
    </row>
    <row r="831" spans="1:8" ht="102">
      <c r="A831" s="4"/>
      <c r="B831" s="5"/>
      <c r="C831" s="19" t="s">
        <v>261</v>
      </c>
      <c r="D831" s="19"/>
      <c r="E831" s="20" t="s">
        <v>262</v>
      </c>
      <c r="F831" s="53">
        <f t="shared" si="118"/>
        <v>0</v>
      </c>
      <c r="G831" s="53">
        <f t="shared" si="118"/>
        <v>0</v>
      </c>
      <c r="H831" s="53">
        <f t="shared" si="118"/>
        <v>0</v>
      </c>
    </row>
    <row r="832" spans="1:8" ht="12.75">
      <c r="A832" s="4"/>
      <c r="B832" s="5"/>
      <c r="C832" s="19"/>
      <c r="D832" s="19" t="s">
        <v>161</v>
      </c>
      <c r="E832" s="20" t="s">
        <v>162</v>
      </c>
      <c r="F832" s="53"/>
      <c r="G832" s="53"/>
      <c r="H832" s="55"/>
    </row>
    <row r="833" spans="1:8" ht="12.75">
      <c r="A833" s="4"/>
      <c r="B833" s="16" t="s">
        <v>291</v>
      </c>
      <c r="C833" s="16"/>
      <c r="D833" s="16"/>
      <c r="E833" s="17" t="s">
        <v>292</v>
      </c>
      <c r="F833" s="53">
        <f>F834</f>
        <v>24490</v>
      </c>
      <c r="G833" s="53">
        <f>G834</f>
        <v>26480</v>
      </c>
      <c r="H833" s="53">
        <f>H834</f>
        <v>28450</v>
      </c>
    </row>
    <row r="834" spans="1:8" ht="51">
      <c r="A834" s="4"/>
      <c r="B834" s="19"/>
      <c r="C834" s="19" t="s">
        <v>293</v>
      </c>
      <c r="D834" s="19"/>
      <c r="E834" s="20" t="s">
        <v>294</v>
      </c>
      <c r="F834" s="53">
        <f>F835+F837+F839</f>
        <v>24490</v>
      </c>
      <c r="G834" s="53">
        <f>G835+G837+G839</f>
        <v>26480</v>
      </c>
      <c r="H834" s="53">
        <f>H835+H837+H839</f>
        <v>28450</v>
      </c>
    </row>
    <row r="835" spans="1:8" ht="25.5">
      <c r="A835" s="4"/>
      <c r="B835" s="19"/>
      <c r="C835" s="19" t="s">
        <v>295</v>
      </c>
      <c r="D835" s="3"/>
      <c r="E835" s="20" t="s">
        <v>296</v>
      </c>
      <c r="F835" s="53">
        <f>F836</f>
        <v>9790</v>
      </c>
      <c r="G835" s="53">
        <f>G836</f>
        <v>10590</v>
      </c>
      <c r="H835" s="53">
        <f>H836</f>
        <v>11370</v>
      </c>
    </row>
    <row r="836" spans="1:8" ht="25.5">
      <c r="A836" s="4"/>
      <c r="B836" s="19"/>
      <c r="C836" s="19"/>
      <c r="D836" s="19" t="s">
        <v>64</v>
      </c>
      <c r="E836" s="20" t="s">
        <v>65</v>
      </c>
      <c r="F836" s="53">
        <v>9790</v>
      </c>
      <c r="G836" s="53">
        <v>10590</v>
      </c>
      <c r="H836" s="55">
        <v>11370</v>
      </c>
    </row>
    <row r="837" spans="1:8" ht="25.5">
      <c r="A837" s="4"/>
      <c r="B837" s="19"/>
      <c r="C837" s="19" t="s">
        <v>297</v>
      </c>
      <c r="D837" s="19"/>
      <c r="E837" s="20" t="s">
        <v>298</v>
      </c>
      <c r="F837" s="53">
        <f>F838</f>
        <v>3880</v>
      </c>
      <c r="G837" s="53">
        <f>G838</f>
        <v>4190</v>
      </c>
      <c r="H837" s="53">
        <f>H838</f>
        <v>4510</v>
      </c>
    </row>
    <row r="838" spans="1:8" ht="25.5">
      <c r="A838" s="4"/>
      <c r="B838" s="19"/>
      <c r="C838" s="19"/>
      <c r="D838" s="19" t="s">
        <v>64</v>
      </c>
      <c r="E838" s="20" t="s">
        <v>65</v>
      </c>
      <c r="F838" s="53">
        <v>3880</v>
      </c>
      <c r="G838" s="53">
        <v>4190</v>
      </c>
      <c r="H838" s="55">
        <v>4510</v>
      </c>
    </row>
    <row r="839" spans="1:8" ht="25.5">
      <c r="A839" s="4"/>
      <c r="B839" s="19"/>
      <c r="C839" s="19" t="s">
        <v>299</v>
      </c>
      <c r="D839" s="19"/>
      <c r="E839" s="20" t="s">
        <v>300</v>
      </c>
      <c r="F839" s="53">
        <f>F840</f>
        <v>10820</v>
      </c>
      <c r="G839" s="53">
        <f>G840</f>
        <v>11700</v>
      </c>
      <c r="H839" s="53">
        <f>H840</f>
        <v>12570</v>
      </c>
    </row>
    <row r="840" spans="1:8" ht="25.5">
      <c r="A840" s="4"/>
      <c r="B840" s="19"/>
      <c r="C840" s="19"/>
      <c r="D840" s="19" t="s">
        <v>64</v>
      </c>
      <c r="E840" s="20" t="s">
        <v>65</v>
      </c>
      <c r="F840" s="53">
        <v>10820</v>
      </c>
      <c r="G840" s="53">
        <v>11700</v>
      </c>
      <c r="H840" s="55">
        <v>12570</v>
      </c>
    </row>
    <row r="841" spans="1:8" ht="25.5">
      <c r="A841" s="4"/>
      <c r="B841" s="16" t="s">
        <v>197</v>
      </c>
      <c r="C841" s="40"/>
      <c r="D841" s="40"/>
      <c r="E841" s="17" t="s">
        <v>198</v>
      </c>
      <c r="F841" s="53">
        <f aca="true" t="shared" si="119" ref="F841:H842">F842</f>
        <v>19852</v>
      </c>
      <c r="G841" s="53">
        <f t="shared" si="119"/>
        <v>22235</v>
      </c>
      <c r="H841" s="53">
        <f t="shared" si="119"/>
        <v>0</v>
      </c>
    </row>
    <row r="842" spans="1:8" ht="12.75">
      <c r="A842" s="4"/>
      <c r="B842" s="19"/>
      <c r="C842" s="19" t="s">
        <v>164</v>
      </c>
      <c r="D842" s="19"/>
      <c r="E842" s="20" t="s">
        <v>165</v>
      </c>
      <c r="F842" s="53">
        <f t="shared" si="119"/>
        <v>19852</v>
      </c>
      <c r="G842" s="53">
        <f t="shared" si="119"/>
        <v>22235</v>
      </c>
      <c r="H842" s="53">
        <f t="shared" si="119"/>
        <v>0</v>
      </c>
    </row>
    <row r="843" spans="1:8" ht="76.5">
      <c r="A843" s="4"/>
      <c r="B843" s="19"/>
      <c r="C843" s="19" t="s">
        <v>199</v>
      </c>
      <c r="D843" s="19"/>
      <c r="E843" s="20" t="s">
        <v>200</v>
      </c>
      <c r="F843" s="53">
        <f>F844+F846</f>
        <v>19852</v>
      </c>
      <c r="G843" s="53">
        <f>G844+G846</f>
        <v>22235</v>
      </c>
      <c r="H843" s="53">
        <f>H844+H846</f>
        <v>0</v>
      </c>
    </row>
    <row r="844" spans="1:8" ht="89.25">
      <c r="A844" s="4"/>
      <c r="B844" s="19"/>
      <c r="C844" s="19" t="s">
        <v>201</v>
      </c>
      <c r="D844" s="19"/>
      <c r="E844" s="20" t="s">
        <v>202</v>
      </c>
      <c r="F844" s="53">
        <f>F845</f>
        <v>13235</v>
      </c>
      <c r="G844" s="53">
        <f>G845</f>
        <v>14824</v>
      </c>
      <c r="H844" s="53">
        <f>H845</f>
        <v>0</v>
      </c>
    </row>
    <row r="845" spans="1:8" ht="12.75">
      <c r="A845" s="4"/>
      <c r="B845" s="19"/>
      <c r="C845" s="19"/>
      <c r="D845" s="19" t="s">
        <v>161</v>
      </c>
      <c r="E845" s="20" t="s">
        <v>162</v>
      </c>
      <c r="F845" s="53">
        <v>13235</v>
      </c>
      <c r="G845" s="53">
        <v>14824</v>
      </c>
      <c r="H845" s="55">
        <v>0</v>
      </c>
    </row>
    <row r="846" spans="1:8" ht="76.5">
      <c r="A846" s="4"/>
      <c r="B846" s="19"/>
      <c r="C846" s="19" t="s">
        <v>203</v>
      </c>
      <c r="D846" s="19"/>
      <c r="E846" s="20" t="s">
        <v>204</v>
      </c>
      <c r="F846" s="53">
        <f>F847</f>
        <v>6617</v>
      </c>
      <c r="G846" s="53">
        <f>G847</f>
        <v>7411</v>
      </c>
      <c r="H846" s="53">
        <f>H847</f>
        <v>0</v>
      </c>
    </row>
    <row r="847" spans="1:8" ht="12.75">
      <c r="A847" s="4"/>
      <c r="B847" s="19"/>
      <c r="C847" s="19"/>
      <c r="D847" s="19" t="s">
        <v>161</v>
      </c>
      <c r="E847" s="20" t="s">
        <v>162</v>
      </c>
      <c r="F847" s="53">
        <v>6617</v>
      </c>
      <c r="G847" s="53">
        <v>7411</v>
      </c>
      <c r="H847" s="55">
        <v>0</v>
      </c>
    </row>
    <row r="848" spans="1:8" ht="25.5">
      <c r="A848" s="6">
        <v>700</v>
      </c>
      <c r="B848" s="7"/>
      <c r="C848" s="7"/>
      <c r="D848" s="7"/>
      <c r="E848" s="7" t="s">
        <v>312</v>
      </c>
      <c r="F848" s="9">
        <f>F849+F875</f>
        <v>4245282</v>
      </c>
      <c r="G848" s="9">
        <f>G849+G875</f>
        <v>4542205</v>
      </c>
      <c r="H848" s="9">
        <f>H849+H875</f>
        <v>4680076</v>
      </c>
    </row>
    <row r="849" spans="1:8" ht="12.75">
      <c r="A849" s="4"/>
      <c r="B849" s="12" t="s">
        <v>252</v>
      </c>
      <c r="C849" s="12"/>
      <c r="D849" s="12"/>
      <c r="E849" s="13" t="s">
        <v>253</v>
      </c>
      <c r="F849" s="14">
        <f>F850+F865+F869</f>
        <v>4091700</v>
      </c>
      <c r="G849" s="14">
        <f>G850+G865+G869</f>
        <v>4375400</v>
      </c>
      <c r="H849" s="14">
        <f>H850+H865+H869</f>
        <v>4499800</v>
      </c>
    </row>
    <row r="850" spans="1:8" ht="12.75">
      <c r="A850" s="4"/>
      <c r="B850" s="16" t="s">
        <v>265</v>
      </c>
      <c r="C850" s="16"/>
      <c r="D850" s="16"/>
      <c r="E850" s="17" t="s">
        <v>266</v>
      </c>
      <c r="F850" s="53">
        <f>F851+F855+F858</f>
        <v>4091700</v>
      </c>
      <c r="G850" s="53">
        <f>G851+G855+G858</f>
        <v>4375400</v>
      </c>
      <c r="H850" s="53">
        <f>H851+H855+H858</f>
        <v>4499800</v>
      </c>
    </row>
    <row r="851" spans="1:8" ht="38.25">
      <c r="A851" s="4"/>
      <c r="B851" s="19"/>
      <c r="C851" s="19" t="s">
        <v>267</v>
      </c>
      <c r="D851" s="19"/>
      <c r="E851" s="20" t="s">
        <v>268</v>
      </c>
      <c r="F851" s="53">
        <f aca="true" t="shared" si="120" ref="F851:H852">F852</f>
        <v>0</v>
      </c>
      <c r="G851" s="53">
        <f t="shared" si="120"/>
        <v>0</v>
      </c>
      <c r="H851" s="53">
        <f t="shared" si="120"/>
        <v>0</v>
      </c>
    </row>
    <row r="852" spans="1:8" ht="25.5">
      <c r="A852" s="4"/>
      <c r="B852" s="19"/>
      <c r="C852" s="19" t="s">
        <v>269</v>
      </c>
      <c r="D852" s="19"/>
      <c r="E852" s="20" t="s">
        <v>240</v>
      </c>
      <c r="F852" s="53">
        <f t="shared" si="120"/>
        <v>0</v>
      </c>
      <c r="G852" s="53">
        <f t="shared" si="120"/>
        <v>0</v>
      </c>
      <c r="H852" s="53">
        <f t="shared" si="120"/>
        <v>0</v>
      </c>
    </row>
    <row r="853" spans="1:8" ht="25.5">
      <c r="A853" s="4"/>
      <c r="B853" s="19"/>
      <c r="C853" s="19" t="s">
        <v>270</v>
      </c>
      <c r="D853" s="19" t="s">
        <v>64</v>
      </c>
      <c r="E853" s="20" t="s">
        <v>65</v>
      </c>
      <c r="F853" s="53"/>
      <c r="G853" s="53"/>
      <c r="H853" s="55"/>
    </row>
    <row r="854" spans="1:8" ht="38.25">
      <c r="A854" s="4"/>
      <c r="B854" s="19"/>
      <c r="C854" s="19"/>
      <c r="D854" s="3"/>
      <c r="E854" s="20" t="s">
        <v>33</v>
      </c>
      <c r="F854" s="53"/>
      <c r="G854" s="53"/>
      <c r="H854" s="55"/>
    </row>
    <row r="855" spans="1:8" ht="25.5">
      <c r="A855" s="4"/>
      <c r="B855" s="5"/>
      <c r="C855" s="19" t="s">
        <v>271</v>
      </c>
      <c r="D855" s="19"/>
      <c r="E855" s="20" t="s">
        <v>272</v>
      </c>
      <c r="F855" s="53">
        <f aca="true" t="shared" si="121" ref="F855:H856">F856</f>
        <v>0</v>
      </c>
      <c r="G855" s="53">
        <f t="shared" si="121"/>
        <v>0</v>
      </c>
      <c r="H855" s="53">
        <f t="shared" si="121"/>
        <v>0</v>
      </c>
    </row>
    <row r="856" spans="1:8" ht="25.5">
      <c r="A856" s="4"/>
      <c r="B856" s="5"/>
      <c r="C856" s="19" t="s">
        <v>273</v>
      </c>
      <c r="D856" s="19"/>
      <c r="E856" s="20" t="s">
        <v>274</v>
      </c>
      <c r="F856" s="53">
        <f t="shared" si="121"/>
        <v>0</v>
      </c>
      <c r="G856" s="53">
        <f t="shared" si="121"/>
        <v>0</v>
      </c>
      <c r="H856" s="53">
        <f t="shared" si="121"/>
        <v>0</v>
      </c>
    </row>
    <row r="857" spans="1:8" ht="25.5">
      <c r="A857" s="4"/>
      <c r="B857" s="5"/>
      <c r="C857" s="19"/>
      <c r="D857" s="19" t="s">
        <v>64</v>
      </c>
      <c r="E857" s="20" t="s">
        <v>65</v>
      </c>
      <c r="F857" s="53"/>
      <c r="G857" s="53"/>
      <c r="H857" s="55"/>
    </row>
    <row r="858" spans="1:8" ht="12.75">
      <c r="A858" s="4"/>
      <c r="B858" s="5"/>
      <c r="C858" s="19" t="s">
        <v>34</v>
      </c>
      <c r="D858" s="19"/>
      <c r="E858" s="20" t="s">
        <v>35</v>
      </c>
      <c r="F858" s="53">
        <f>F859+F862</f>
        <v>4091700</v>
      </c>
      <c r="G858" s="53">
        <f>G859+G862</f>
        <v>4375400</v>
      </c>
      <c r="H858" s="53">
        <f>H859+H862</f>
        <v>4499800</v>
      </c>
    </row>
    <row r="859" spans="1:8" ht="76.5">
      <c r="A859" s="4"/>
      <c r="B859" s="5"/>
      <c r="C859" s="19" t="s">
        <v>123</v>
      </c>
      <c r="D859" s="19"/>
      <c r="E859" s="20" t="s">
        <v>124</v>
      </c>
      <c r="F859" s="53">
        <f aca="true" t="shared" si="122" ref="F859:H860">F860</f>
        <v>0</v>
      </c>
      <c r="G859" s="53">
        <f t="shared" si="122"/>
        <v>0</v>
      </c>
      <c r="H859" s="53">
        <f t="shared" si="122"/>
        <v>0</v>
      </c>
    </row>
    <row r="860" spans="1:8" ht="25.5">
      <c r="A860" s="4"/>
      <c r="B860" s="5"/>
      <c r="C860" s="19" t="s">
        <v>275</v>
      </c>
      <c r="D860" s="19"/>
      <c r="E860" s="20" t="s">
        <v>276</v>
      </c>
      <c r="F860" s="53">
        <f t="shared" si="122"/>
        <v>0</v>
      </c>
      <c r="G860" s="53">
        <f t="shared" si="122"/>
        <v>0</v>
      </c>
      <c r="H860" s="53">
        <f t="shared" si="122"/>
        <v>0</v>
      </c>
    </row>
    <row r="861" spans="1:8" ht="25.5">
      <c r="A861" s="4"/>
      <c r="B861" s="5"/>
      <c r="C861" s="19"/>
      <c r="D861" s="19" t="s">
        <v>64</v>
      </c>
      <c r="E861" s="20" t="s">
        <v>65</v>
      </c>
      <c r="F861" s="53"/>
      <c r="G861" s="53"/>
      <c r="H861" s="55"/>
    </row>
    <row r="862" spans="1:8" ht="89.25">
      <c r="A862" s="4"/>
      <c r="B862" s="5"/>
      <c r="C862" s="19" t="s">
        <v>36</v>
      </c>
      <c r="D862" s="19"/>
      <c r="E862" s="20" t="s">
        <v>37</v>
      </c>
      <c r="F862" s="53">
        <f aca="true" t="shared" si="123" ref="F862:H863">F863</f>
        <v>4091700</v>
      </c>
      <c r="G862" s="53">
        <f t="shared" si="123"/>
        <v>4375400</v>
      </c>
      <c r="H862" s="53">
        <f t="shared" si="123"/>
        <v>4499800</v>
      </c>
    </row>
    <row r="863" spans="1:8" ht="53.25" customHeight="1">
      <c r="A863" s="4"/>
      <c r="B863" s="5"/>
      <c r="C863" s="19" t="s">
        <v>277</v>
      </c>
      <c r="D863" s="19"/>
      <c r="E863" s="20" t="s">
        <v>278</v>
      </c>
      <c r="F863" s="53">
        <f t="shared" si="123"/>
        <v>4091700</v>
      </c>
      <c r="G863" s="53">
        <f t="shared" si="123"/>
        <v>4375400</v>
      </c>
      <c r="H863" s="53">
        <f t="shared" si="123"/>
        <v>4499800</v>
      </c>
    </row>
    <row r="864" spans="1:8" ht="25.5">
      <c r="A864" s="4"/>
      <c r="B864" s="5"/>
      <c r="C864" s="19"/>
      <c r="D864" s="19" t="s">
        <v>64</v>
      </c>
      <c r="E864" s="20" t="s">
        <v>65</v>
      </c>
      <c r="F864" s="53">
        <v>4091700</v>
      </c>
      <c r="G864" s="53">
        <v>4375400</v>
      </c>
      <c r="H864" s="55">
        <v>4499800</v>
      </c>
    </row>
    <row r="865" spans="1:8" ht="25.5">
      <c r="A865" s="4"/>
      <c r="B865" s="16" t="s">
        <v>279</v>
      </c>
      <c r="C865" s="16"/>
      <c r="D865" s="16"/>
      <c r="E865" s="17" t="s">
        <v>280</v>
      </c>
      <c r="F865" s="53">
        <f aca="true" t="shared" si="124" ref="F865:H867">F866</f>
        <v>0</v>
      </c>
      <c r="G865" s="53">
        <f t="shared" si="124"/>
        <v>0</v>
      </c>
      <c r="H865" s="53">
        <f t="shared" si="124"/>
        <v>0</v>
      </c>
    </row>
    <row r="866" spans="1:8" ht="25.5">
      <c r="A866" s="4"/>
      <c r="B866" s="19"/>
      <c r="C866" s="19" t="s">
        <v>281</v>
      </c>
      <c r="D866" s="19"/>
      <c r="E866" s="20" t="s">
        <v>282</v>
      </c>
      <c r="F866" s="53">
        <f t="shared" si="124"/>
        <v>0</v>
      </c>
      <c r="G866" s="53">
        <f t="shared" si="124"/>
        <v>0</v>
      </c>
      <c r="H866" s="53">
        <f t="shared" si="124"/>
        <v>0</v>
      </c>
    </row>
    <row r="867" spans="1:8" ht="12.75">
      <c r="A867" s="4"/>
      <c r="B867" s="19"/>
      <c r="C867" s="19" t="s">
        <v>283</v>
      </c>
      <c r="D867" s="19"/>
      <c r="E867" s="20" t="s">
        <v>284</v>
      </c>
      <c r="F867" s="53">
        <f t="shared" si="124"/>
        <v>0</v>
      </c>
      <c r="G867" s="53">
        <f t="shared" si="124"/>
        <v>0</v>
      </c>
      <c r="H867" s="53">
        <f t="shared" si="124"/>
        <v>0</v>
      </c>
    </row>
    <row r="868" spans="1:8" ht="25.5">
      <c r="A868" s="4"/>
      <c r="B868" s="19"/>
      <c r="C868" s="19"/>
      <c r="D868" s="19" t="s">
        <v>64</v>
      </c>
      <c r="E868" s="20" t="s">
        <v>65</v>
      </c>
      <c r="F868" s="53"/>
      <c r="G868" s="53"/>
      <c r="H868" s="55"/>
    </row>
    <row r="869" spans="1:8" ht="25.5">
      <c r="A869" s="4"/>
      <c r="B869" s="16" t="s">
        <v>235</v>
      </c>
      <c r="C869" s="16"/>
      <c r="D869" s="16"/>
      <c r="E869" s="17" t="s">
        <v>236</v>
      </c>
      <c r="F869" s="53">
        <f>F870</f>
        <v>0</v>
      </c>
      <c r="G869" s="53">
        <f>G870</f>
        <v>0</v>
      </c>
      <c r="H869" s="53">
        <f>H870</f>
        <v>0</v>
      </c>
    </row>
    <row r="870" spans="1:8" ht="25.5">
      <c r="A870" s="4"/>
      <c r="B870" s="5"/>
      <c r="C870" s="19" t="s">
        <v>285</v>
      </c>
      <c r="D870" s="19"/>
      <c r="E870" s="20" t="s">
        <v>286</v>
      </c>
      <c r="F870" s="53">
        <f>F871+F873</f>
        <v>0</v>
      </c>
      <c r="G870" s="53">
        <f>G871+G873</f>
        <v>0</v>
      </c>
      <c r="H870" s="53">
        <f>H871+H873</f>
        <v>0</v>
      </c>
    </row>
    <row r="871" spans="1:8" ht="76.5">
      <c r="A871" s="4"/>
      <c r="B871" s="5"/>
      <c r="C871" s="19" t="s">
        <v>287</v>
      </c>
      <c r="D871" s="19"/>
      <c r="E871" s="20" t="s">
        <v>288</v>
      </c>
      <c r="F871" s="53">
        <f>F872</f>
        <v>0</v>
      </c>
      <c r="G871" s="53">
        <f>G872</f>
        <v>0</v>
      </c>
      <c r="H871" s="53">
        <f>H872</f>
        <v>0</v>
      </c>
    </row>
    <row r="872" spans="1:8" ht="12.75">
      <c r="A872" s="4"/>
      <c r="B872" s="5"/>
      <c r="C872" s="19"/>
      <c r="D872" s="19" t="s">
        <v>55</v>
      </c>
      <c r="E872" s="20" t="s">
        <v>56</v>
      </c>
      <c r="F872" s="53"/>
      <c r="G872" s="53"/>
      <c r="H872" s="4"/>
    </row>
    <row r="873" spans="1:8" ht="63.75">
      <c r="A873" s="4"/>
      <c r="B873" s="5"/>
      <c r="C873" s="19" t="s">
        <v>289</v>
      </c>
      <c r="D873" s="19"/>
      <c r="E873" s="20" t="s">
        <v>290</v>
      </c>
      <c r="F873" s="53">
        <f>F874</f>
        <v>0</v>
      </c>
      <c r="G873" s="53">
        <f>G874</f>
        <v>0</v>
      </c>
      <c r="H873" s="53">
        <f>H874</f>
        <v>0</v>
      </c>
    </row>
    <row r="874" spans="1:8" ht="12.75">
      <c r="A874" s="4"/>
      <c r="B874" s="5"/>
      <c r="C874" s="19"/>
      <c r="D874" s="19" t="s">
        <v>55</v>
      </c>
      <c r="E874" s="20" t="s">
        <v>56</v>
      </c>
      <c r="F874" s="53"/>
      <c r="G874" s="53"/>
      <c r="H874" s="4"/>
    </row>
    <row r="875" spans="1:8" ht="12.75">
      <c r="A875" s="4"/>
      <c r="B875" s="12">
        <v>1000</v>
      </c>
      <c r="C875" s="12"/>
      <c r="D875" s="12"/>
      <c r="E875" s="13" t="s">
        <v>155</v>
      </c>
      <c r="F875" s="68">
        <f>F876+F880+F888</f>
        <v>153582</v>
      </c>
      <c r="G875" s="68">
        <f>G876+G880+G888</f>
        <v>166805</v>
      </c>
      <c r="H875" s="68">
        <f>H876+H880+H888</f>
        <v>180276</v>
      </c>
    </row>
    <row r="876" spans="1:8" ht="25.5">
      <c r="A876" s="4"/>
      <c r="B876" s="16">
        <v>1003</v>
      </c>
      <c r="C876" s="16"/>
      <c r="D876" s="16"/>
      <c r="E876" s="17" t="s">
        <v>163</v>
      </c>
      <c r="F876" s="53">
        <f aca="true" t="shared" si="125" ref="F876:H878">F877</f>
        <v>0</v>
      </c>
      <c r="G876" s="53">
        <f t="shared" si="125"/>
        <v>0</v>
      </c>
      <c r="H876" s="53">
        <f t="shared" si="125"/>
        <v>0</v>
      </c>
    </row>
    <row r="877" spans="1:8" ht="12.75">
      <c r="A877" s="4"/>
      <c r="B877" s="5"/>
      <c r="C877" s="19" t="s">
        <v>164</v>
      </c>
      <c r="D877" s="19"/>
      <c r="E877" s="20" t="s">
        <v>165</v>
      </c>
      <c r="F877" s="53">
        <f t="shared" si="125"/>
        <v>0</v>
      </c>
      <c r="G877" s="53">
        <f t="shared" si="125"/>
        <v>0</v>
      </c>
      <c r="H877" s="53">
        <f t="shared" si="125"/>
        <v>0</v>
      </c>
    </row>
    <row r="878" spans="1:8" ht="102">
      <c r="A878" s="4"/>
      <c r="B878" s="5"/>
      <c r="C878" s="19" t="s">
        <v>261</v>
      </c>
      <c r="D878" s="19"/>
      <c r="E878" s="20" t="s">
        <v>262</v>
      </c>
      <c r="F878" s="53">
        <f t="shared" si="125"/>
        <v>0</v>
      </c>
      <c r="G878" s="53">
        <f t="shared" si="125"/>
        <v>0</v>
      </c>
      <c r="H878" s="53">
        <f t="shared" si="125"/>
        <v>0</v>
      </c>
    </row>
    <row r="879" spans="1:8" ht="12.75">
      <c r="A879" s="4"/>
      <c r="B879" s="5"/>
      <c r="C879" s="19"/>
      <c r="D879" s="19" t="s">
        <v>161</v>
      </c>
      <c r="E879" s="20" t="s">
        <v>162</v>
      </c>
      <c r="F879" s="53"/>
      <c r="G879" s="53"/>
      <c r="H879" s="4"/>
    </row>
    <row r="880" spans="1:8" ht="12.75">
      <c r="A880" s="4"/>
      <c r="B880" s="16" t="s">
        <v>291</v>
      </c>
      <c r="C880" s="16"/>
      <c r="D880" s="16"/>
      <c r="E880" s="17" t="s">
        <v>292</v>
      </c>
      <c r="F880" s="53">
        <f>F881</f>
        <v>133730</v>
      </c>
      <c r="G880" s="53">
        <f>G881</f>
        <v>144570</v>
      </c>
      <c r="H880" s="53">
        <f>H881</f>
        <v>155350</v>
      </c>
    </row>
    <row r="881" spans="1:8" ht="51">
      <c r="A881" s="4"/>
      <c r="B881" s="19"/>
      <c r="C881" s="19" t="s">
        <v>293</v>
      </c>
      <c r="D881" s="19"/>
      <c r="E881" s="20" t="s">
        <v>294</v>
      </c>
      <c r="F881" s="53">
        <f>F882+F884+F886</f>
        <v>133730</v>
      </c>
      <c r="G881" s="53">
        <f>G882+G884+G886</f>
        <v>144570</v>
      </c>
      <c r="H881" s="53">
        <f>H882+H884+H886</f>
        <v>155350</v>
      </c>
    </row>
    <row r="882" spans="1:8" ht="25.5">
      <c r="A882" s="4"/>
      <c r="B882" s="19"/>
      <c r="C882" s="19" t="s">
        <v>295</v>
      </c>
      <c r="D882" s="3"/>
      <c r="E882" s="20" t="s">
        <v>296</v>
      </c>
      <c r="F882" s="53">
        <f>F883</f>
        <v>52990</v>
      </c>
      <c r="G882" s="53">
        <f>G883</f>
        <v>57270</v>
      </c>
      <c r="H882" s="53">
        <f>H883</f>
        <v>61530</v>
      </c>
    </row>
    <row r="883" spans="1:8" ht="25.5">
      <c r="A883" s="4"/>
      <c r="B883" s="19"/>
      <c r="C883" s="19"/>
      <c r="D883" s="19" t="s">
        <v>64</v>
      </c>
      <c r="E883" s="20" t="s">
        <v>65</v>
      </c>
      <c r="F883" s="53">
        <v>52990</v>
      </c>
      <c r="G883" s="53">
        <v>57270</v>
      </c>
      <c r="H883" s="4">
        <v>61530</v>
      </c>
    </row>
    <row r="884" spans="1:8" ht="25.5">
      <c r="A884" s="4"/>
      <c r="B884" s="19"/>
      <c r="C884" s="19" t="s">
        <v>297</v>
      </c>
      <c r="D884" s="19"/>
      <c r="E884" s="20" t="s">
        <v>298</v>
      </c>
      <c r="F884" s="53">
        <f>F885</f>
        <v>17290</v>
      </c>
      <c r="G884" s="53">
        <f>G885</f>
        <v>18700</v>
      </c>
      <c r="H884" s="53">
        <f>H885</f>
        <v>20100</v>
      </c>
    </row>
    <row r="885" spans="1:8" ht="25.5">
      <c r="A885" s="4"/>
      <c r="B885" s="19"/>
      <c r="C885" s="19"/>
      <c r="D885" s="19" t="s">
        <v>64</v>
      </c>
      <c r="E885" s="20" t="s">
        <v>65</v>
      </c>
      <c r="F885" s="53">
        <v>17290</v>
      </c>
      <c r="G885" s="53">
        <v>18700</v>
      </c>
      <c r="H885" s="4">
        <v>20100</v>
      </c>
    </row>
    <row r="886" spans="1:8" ht="25.5">
      <c r="A886" s="4"/>
      <c r="B886" s="19"/>
      <c r="C886" s="19" t="s">
        <v>299</v>
      </c>
      <c r="D886" s="19"/>
      <c r="E886" s="20" t="s">
        <v>300</v>
      </c>
      <c r="F886" s="53">
        <f>F887</f>
        <v>63450</v>
      </c>
      <c r="G886" s="53">
        <f>G887</f>
        <v>68600</v>
      </c>
      <c r="H886" s="53">
        <f>H887</f>
        <v>73720</v>
      </c>
    </row>
    <row r="887" spans="1:8" ht="25.5">
      <c r="A887" s="4"/>
      <c r="B887" s="19"/>
      <c r="C887" s="19"/>
      <c r="D887" s="19" t="s">
        <v>64</v>
      </c>
      <c r="E887" s="20" t="s">
        <v>65</v>
      </c>
      <c r="F887" s="53">
        <v>63450</v>
      </c>
      <c r="G887" s="53">
        <v>68600</v>
      </c>
      <c r="H887" s="55">
        <v>73720</v>
      </c>
    </row>
    <row r="888" spans="1:8" ht="25.5">
      <c r="A888" s="4"/>
      <c r="B888" s="16" t="s">
        <v>197</v>
      </c>
      <c r="C888" s="40"/>
      <c r="D888" s="40"/>
      <c r="E888" s="17" t="s">
        <v>198</v>
      </c>
      <c r="F888" s="53">
        <f aca="true" t="shared" si="126" ref="F888:H889">F889</f>
        <v>19852</v>
      </c>
      <c r="G888" s="53">
        <f t="shared" si="126"/>
        <v>22235</v>
      </c>
      <c r="H888" s="53">
        <f t="shared" si="126"/>
        <v>24926</v>
      </c>
    </row>
    <row r="889" spans="1:8" ht="12.75">
      <c r="A889" s="4"/>
      <c r="B889" s="19"/>
      <c r="C889" s="19" t="s">
        <v>164</v>
      </c>
      <c r="D889" s="19"/>
      <c r="E889" s="20" t="s">
        <v>165</v>
      </c>
      <c r="F889" s="53">
        <f t="shared" si="126"/>
        <v>19852</v>
      </c>
      <c r="G889" s="53">
        <f t="shared" si="126"/>
        <v>22235</v>
      </c>
      <c r="H889" s="53">
        <f t="shared" si="126"/>
        <v>24926</v>
      </c>
    </row>
    <row r="890" spans="1:8" ht="76.5">
      <c r="A890" s="4"/>
      <c r="B890" s="19"/>
      <c r="C890" s="19" t="s">
        <v>199</v>
      </c>
      <c r="D890" s="19"/>
      <c r="E890" s="20" t="s">
        <v>200</v>
      </c>
      <c r="F890" s="53">
        <f>F891+F893</f>
        <v>19852</v>
      </c>
      <c r="G890" s="53">
        <f>G891+G893</f>
        <v>22235</v>
      </c>
      <c r="H890" s="53">
        <f>H891+H893</f>
        <v>24926</v>
      </c>
    </row>
    <row r="891" spans="1:8" ht="89.25">
      <c r="A891" s="4"/>
      <c r="B891" s="19"/>
      <c r="C891" s="19" t="s">
        <v>201</v>
      </c>
      <c r="D891" s="19"/>
      <c r="E891" s="20" t="s">
        <v>202</v>
      </c>
      <c r="F891" s="53">
        <f>F892</f>
        <v>13235</v>
      </c>
      <c r="G891" s="53">
        <f>G892</f>
        <v>14824</v>
      </c>
      <c r="H891" s="53">
        <f>H892</f>
        <v>16617</v>
      </c>
    </row>
    <row r="892" spans="1:8" ht="12.75">
      <c r="A892" s="4"/>
      <c r="B892" s="19"/>
      <c r="C892" s="19"/>
      <c r="D892" s="19" t="s">
        <v>161</v>
      </c>
      <c r="E892" s="20" t="s">
        <v>162</v>
      </c>
      <c r="F892" s="53">
        <v>13235</v>
      </c>
      <c r="G892" s="53">
        <v>14824</v>
      </c>
      <c r="H892" s="4">
        <v>16617</v>
      </c>
    </row>
    <row r="893" spans="1:8" ht="76.5">
      <c r="A893" s="4"/>
      <c r="B893" s="19"/>
      <c r="C893" s="19" t="s">
        <v>203</v>
      </c>
      <c r="D893" s="19"/>
      <c r="E893" s="20" t="s">
        <v>204</v>
      </c>
      <c r="F893" s="53">
        <f>F894</f>
        <v>6617</v>
      </c>
      <c r="G893" s="53">
        <f>G894</f>
        <v>7411</v>
      </c>
      <c r="H893" s="53">
        <f>H894</f>
        <v>8309</v>
      </c>
    </row>
    <row r="894" spans="1:8" ht="12.75">
      <c r="A894" s="4"/>
      <c r="B894" s="19"/>
      <c r="C894" s="19"/>
      <c r="D894" s="19" t="s">
        <v>161</v>
      </c>
      <c r="E894" s="20" t="s">
        <v>162</v>
      </c>
      <c r="F894" s="53">
        <v>6617</v>
      </c>
      <c r="G894" s="53">
        <v>7411</v>
      </c>
      <c r="H894" s="4">
        <v>8309</v>
      </c>
    </row>
    <row r="895" spans="1:8" ht="25.5">
      <c r="A895" s="6">
        <v>700</v>
      </c>
      <c r="B895" s="7"/>
      <c r="C895" s="7"/>
      <c r="D895" s="7"/>
      <c r="E895" s="7" t="s">
        <v>313</v>
      </c>
      <c r="F895" s="9">
        <f>F896+F922</f>
        <v>3736922</v>
      </c>
      <c r="G895" s="9">
        <f>G896+G922</f>
        <v>3998575</v>
      </c>
      <c r="H895" s="9">
        <f>H896+H922</f>
        <v>4127486</v>
      </c>
    </row>
    <row r="896" spans="1:8" ht="12.75">
      <c r="A896" s="4"/>
      <c r="B896" s="12" t="s">
        <v>252</v>
      </c>
      <c r="C896" s="12"/>
      <c r="D896" s="12"/>
      <c r="E896" s="13" t="s">
        <v>253</v>
      </c>
      <c r="F896" s="14">
        <f>F897+F912+F916</f>
        <v>3585400</v>
      </c>
      <c r="G896" s="14">
        <f>G897+G912+G916</f>
        <v>3834000</v>
      </c>
      <c r="H896" s="14">
        <f>H897+H912+H916</f>
        <v>3949600</v>
      </c>
    </row>
    <row r="897" spans="1:8" ht="12.75">
      <c r="A897" s="4"/>
      <c r="B897" s="16" t="s">
        <v>265</v>
      </c>
      <c r="C897" s="16"/>
      <c r="D897" s="16"/>
      <c r="E897" s="17" t="s">
        <v>266</v>
      </c>
      <c r="F897" s="53">
        <f>F898+F902+F905</f>
        <v>3585400</v>
      </c>
      <c r="G897" s="53">
        <f>G898+G902+G905</f>
        <v>3834000</v>
      </c>
      <c r="H897" s="53">
        <f>H898+H902+H905</f>
        <v>3949600</v>
      </c>
    </row>
    <row r="898" spans="1:8" ht="38.25">
      <c r="A898" s="4"/>
      <c r="B898" s="19"/>
      <c r="C898" s="19" t="s">
        <v>267</v>
      </c>
      <c r="D898" s="19"/>
      <c r="E898" s="20" t="s">
        <v>268</v>
      </c>
      <c r="F898" s="53">
        <f aca="true" t="shared" si="127" ref="F898:H899">F899</f>
        <v>0</v>
      </c>
      <c r="G898" s="53">
        <f t="shared" si="127"/>
        <v>0</v>
      </c>
      <c r="H898" s="53">
        <f t="shared" si="127"/>
        <v>0</v>
      </c>
    </row>
    <row r="899" spans="1:8" ht="25.5">
      <c r="A899" s="4"/>
      <c r="B899" s="19"/>
      <c r="C899" s="19" t="s">
        <v>269</v>
      </c>
      <c r="D899" s="19"/>
      <c r="E899" s="20" t="s">
        <v>240</v>
      </c>
      <c r="F899" s="53">
        <f t="shared" si="127"/>
        <v>0</v>
      </c>
      <c r="G899" s="53">
        <f t="shared" si="127"/>
        <v>0</v>
      </c>
      <c r="H899" s="53">
        <f t="shared" si="127"/>
        <v>0</v>
      </c>
    </row>
    <row r="900" spans="1:8" ht="25.5">
      <c r="A900" s="4"/>
      <c r="B900" s="19"/>
      <c r="C900" s="19" t="s">
        <v>270</v>
      </c>
      <c r="D900" s="19" t="s">
        <v>64</v>
      </c>
      <c r="E900" s="20" t="s">
        <v>65</v>
      </c>
      <c r="F900" s="53"/>
      <c r="G900" s="53"/>
      <c r="H900" s="55"/>
    </row>
    <row r="901" spans="1:8" ht="38.25">
      <c r="A901" s="4"/>
      <c r="B901" s="19"/>
      <c r="C901" s="19"/>
      <c r="D901" s="3"/>
      <c r="E901" s="20" t="s">
        <v>33</v>
      </c>
      <c r="F901" s="53"/>
      <c r="G901" s="53"/>
      <c r="H901" s="4"/>
    </row>
    <row r="902" spans="1:8" ht="25.5">
      <c r="A902" s="4"/>
      <c r="B902" s="5"/>
      <c r="C902" s="19" t="s">
        <v>271</v>
      </c>
      <c r="D902" s="19"/>
      <c r="E902" s="20" t="s">
        <v>272</v>
      </c>
      <c r="F902" s="53">
        <f aca="true" t="shared" si="128" ref="F902:H903">F903</f>
        <v>0</v>
      </c>
      <c r="G902" s="53">
        <f t="shared" si="128"/>
        <v>0</v>
      </c>
      <c r="H902" s="53">
        <f t="shared" si="128"/>
        <v>0</v>
      </c>
    </row>
    <row r="903" spans="1:8" ht="25.5">
      <c r="A903" s="4"/>
      <c r="B903" s="5"/>
      <c r="C903" s="19" t="s">
        <v>273</v>
      </c>
      <c r="D903" s="19"/>
      <c r="E903" s="20" t="s">
        <v>274</v>
      </c>
      <c r="F903" s="53">
        <f t="shared" si="128"/>
        <v>0</v>
      </c>
      <c r="G903" s="53">
        <f t="shared" si="128"/>
        <v>0</v>
      </c>
      <c r="H903" s="53">
        <f t="shared" si="128"/>
        <v>0</v>
      </c>
    </row>
    <row r="904" spans="1:8" ht="25.5">
      <c r="A904" s="4"/>
      <c r="B904" s="5"/>
      <c r="C904" s="19"/>
      <c r="D904" s="19" t="s">
        <v>64</v>
      </c>
      <c r="E904" s="20" t="s">
        <v>65</v>
      </c>
      <c r="F904" s="53"/>
      <c r="G904" s="53"/>
      <c r="H904" s="55"/>
    </row>
    <row r="905" spans="1:8" ht="12.75">
      <c r="A905" s="4"/>
      <c r="B905" s="5"/>
      <c r="C905" s="19" t="s">
        <v>34</v>
      </c>
      <c r="D905" s="19"/>
      <c r="E905" s="20" t="s">
        <v>35</v>
      </c>
      <c r="F905" s="53">
        <f>F906+F909</f>
        <v>3585400</v>
      </c>
      <c r="G905" s="53">
        <f>G906+G909</f>
        <v>3834000</v>
      </c>
      <c r="H905" s="53">
        <f>H906+H909</f>
        <v>3949600</v>
      </c>
    </row>
    <row r="906" spans="1:8" ht="76.5">
      <c r="A906" s="4"/>
      <c r="B906" s="5"/>
      <c r="C906" s="19" t="s">
        <v>123</v>
      </c>
      <c r="D906" s="19"/>
      <c r="E906" s="20" t="s">
        <v>124</v>
      </c>
      <c r="F906" s="53">
        <f aca="true" t="shared" si="129" ref="F906:H907">F907</f>
        <v>0</v>
      </c>
      <c r="G906" s="53">
        <f t="shared" si="129"/>
        <v>0</v>
      </c>
      <c r="H906" s="53">
        <f t="shared" si="129"/>
        <v>0</v>
      </c>
    </row>
    <row r="907" spans="1:8" ht="25.5">
      <c r="A907" s="4"/>
      <c r="B907" s="5"/>
      <c r="C907" s="19" t="s">
        <v>275</v>
      </c>
      <c r="D907" s="19"/>
      <c r="E907" s="20" t="s">
        <v>276</v>
      </c>
      <c r="F907" s="53">
        <f t="shared" si="129"/>
        <v>0</v>
      </c>
      <c r="G907" s="53">
        <f t="shared" si="129"/>
        <v>0</v>
      </c>
      <c r="H907" s="53">
        <f t="shared" si="129"/>
        <v>0</v>
      </c>
    </row>
    <row r="908" spans="1:8" ht="25.5">
      <c r="A908" s="4"/>
      <c r="B908" s="5"/>
      <c r="C908" s="19"/>
      <c r="D908" s="19" t="s">
        <v>64</v>
      </c>
      <c r="E908" s="20" t="s">
        <v>65</v>
      </c>
      <c r="F908" s="53"/>
      <c r="G908" s="53"/>
      <c r="H908" s="55"/>
    </row>
    <row r="909" spans="1:8" ht="89.25">
      <c r="A909" s="4"/>
      <c r="B909" s="5"/>
      <c r="C909" s="19" t="s">
        <v>36</v>
      </c>
      <c r="D909" s="19"/>
      <c r="E909" s="20" t="s">
        <v>37</v>
      </c>
      <c r="F909" s="53">
        <f aca="true" t="shared" si="130" ref="F909:H910">F910</f>
        <v>3585400</v>
      </c>
      <c r="G909" s="53">
        <f t="shared" si="130"/>
        <v>3834000</v>
      </c>
      <c r="H909" s="53">
        <f t="shared" si="130"/>
        <v>3949600</v>
      </c>
    </row>
    <row r="910" spans="1:8" ht="55.5" customHeight="1">
      <c r="A910" s="4"/>
      <c r="B910" s="5"/>
      <c r="C910" s="19" t="s">
        <v>277</v>
      </c>
      <c r="D910" s="19"/>
      <c r="E910" s="20" t="s">
        <v>278</v>
      </c>
      <c r="F910" s="53">
        <f t="shared" si="130"/>
        <v>3585400</v>
      </c>
      <c r="G910" s="53">
        <f t="shared" si="130"/>
        <v>3834000</v>
      </c>
      <c r="H910" s="53">
        <f t="shared" si="130"/>
        <v>3949600</v>
      </c>
    </row>
    <row r="911" spans="1:8" ht="25.5">
      <c r="A911" s="4"/>
      <c r="B911" s="5"/>
      <c r="C911" s="19"/>
      <c r="D911" s="19" t="s">
        <v>64</v>
      </c>
      <c r="E911" s="20" t="s">
        <v>65</v>
      </c>
      <c r="F911" s="53">
        <v>3585400</v>
      </c>
      <c r="G911" s="53">
        <v>3834000</v>
      </c>
      <c r="H911" s="55">
        <v>3949600</v>
      </c>
    </row>
    <row r="912" spans="1:8" ht="25.5">
      <c r="A912" s="4"/>
      <c r="B912" s="16" t="s">
        <v>279</v>
      </c>
      <c r="C912" s="16"/>
      <c r="D912" s="16"/>
      <c r="E912" s="17" t="s">
        <v>280</v>
      </c>
      <c r="F912" s="53">
        <f aca="true" t="shared" si="131" ref="F912:H914">F913</f>
        <v>0</v>
      </c>
      <c r="G912" s="53">
        <f t="shared" si="131"/>
        <v>0</v>
      </c>
      <c r="H912" s="53">
        <f t="shared" si="131"/>
        <v>0</v>
      </c>
    </row>
    <row r="913" spans="1:8" ht="25.5">
      <c r="A913" s="4"/>
      <c r="B913" s="19"/>
      <c r="C913" s="19" t="s">
        <v>281</v>
      </c>
      <c r="D913" s="19"/>
      <c r="E913" s="20" t="s">
        <v>282</v>
      </c>
      <c r="F913" s="53">
        <f t="shared" si="131"/>
        <v>0</v>
      </c>
      <c r="G913" s="53">
        <f t="shared" si="131"/>
        <v>0</v>
      </c>
      <c r="H913" s="53">
        <f t="shared" si="131"/>
        <v>0</v>
      </c>
    </row>
    <row r="914" spans="1:8" ht="12.75">
      <c r="A914" s="4"/>
      <c r="B914" s="19"/>
      <c r="C914" s="19" t="s">
        <v>283</v>
      </c>
      <c r="D914" s="19"/>
      <c r="E914" s="20" t="s">
        <v>284</v>
      </c>
      <c r="F914" s="53">
        <f t="shared" si="131"/>
        <v>0</v>
      </c>
      <c r="G914" s="53">
        <f t="shared" si="131"/>
        <v>0</v>
      </c>
      <c r="H914" s="53">
        <f t="shared" si="131"/>
        <v>0</v>
      </c>
    </row>
    <row r="915" spans="1:8" ht="25.5">
      <c r="A915" s="4"/>
      <c r="B915" s="19"/>
      <c r="C915" s="19"/>
      <c r="D915" s="19" t="s">
        <v>64</v>
      </c>
      <c r="E915" s="20" t="s">
        <v>65</v>
      </c>
      <c r="F915" s="53"/>
      <c r="G915" s="53"/>
      <c r="H915" s="55"/>
    </row>
    <row r="916" spans="1:8" ht="25.5">
      <c r="A916" s="4"/>
      <c r="B916" s="16" t="s">
        <v>235</v>
      </c>
      <c r="C916" s="16"/>
      <c r="D916" s="16"/>
      <c r="E916" s="17" t="s">
        <v>236</v>
      </c>
      <c r="F916" s="53">
        <f>F917</f>
        <v>0</v>
      </c>
      <c r="G916" s="53">
        <f>G917</f>
        <v>0</v>
      </c>
      <c r="H916" s="53">
        <f>H917</f>
        <v>0</v>
      </c>
    </row>
    <row r="917" spans="1:8" ht="25.5">
      <c r="A917" s="4"/>
      <c r="B917" s="5"/>
      <c r="C917" s="19" t="s">
        <v>285</v>
      </c>
      <c r="D917" s="19"/>
      <c r="E917" s="20" t="s">
        <v>286</v>
      </c>
      <c r="F917" s="53">
        <f>F918+F920</f>
        <v>0</v>
      </c>
      <c r="G917" s="53">
        <f>G918+G920</f>
        <v>0</v>
      </c>
      <c r="H917" s="53">
        <f>H918+H920</f>
        <v>0</v>
      </c>
    </row>
    <row r="918" spans="1:8" ht="76.5">
      <c r="A918" s="4"/>
      <c r="B918" s="5"/>
      <c r="C918" s="19" t="s">
        <v>287</v>
      </c>
      <c r="D918" s="19"/>
      <c r="E918" s="20" t="s">
        <v>288</v>
      </c>
      <c r="F918" s="53">
        <f>F919</f>
        <v>0</v>
      </c>
      <c r="G918" s="53">
        <f>G919</f>
        <v>0</v>
      </c>
      <c r="H918" s="53">
        <f>H919</f>
        <v>0</v>
      </c>
    </row>
    <row r="919" spans="1:8" ht="12.75">
      <c r="A919" s="4"/>
      <c r="B919" s="5"/>
      <c r="C919" s="19"/>
      <c r="D919" s="19" t="s">
        <v>55</v>
      </c>
      <c r="E919" s="20" t="s">
        <v>56</v>
      </c>
      <c r="F919" s="53"/>
      <c r="G919" s="53"/>
      <c r="H919" s="55"/>
    </row>
    <row r="920" spans="1:8" ht="63.75">
      <c r="A920" s="4"/>
      <c r="B920" s="5"/>
      <c r="C920" s="19" t="s">
        <v>289</v>
      </c>
      <c r="D920" s="19"/>
      <c r="E920" s="20" t="s">
        <v>290</v>
      </c>
      <c r="F920" s="53">
        <f>F921</f>
        <v>0</v>
      </c>
      <c r="G920" s="53">
        <f>G921</f>
        <v>0</v>
      </c>
      <c r="H920" s="53">
        <f>H921</f>
        <v>0</v>
      </c>
    </row>
    <row r="921" spans="1:8" ht="12.75">
      <c r="A921" s="4"/>
      <c r="B921" s="5"/>
      <c r="C921" s="19"/>
      <c r="D921" s="19" t="s">
        <v>55</v>
      </c>
      <c r="E921" s="20" t="s">
        <v>56</v>
      </c>
      <c r="F921" s="53"/>
      <c r="G921" s="53"/>
      <c r="H921" s="55"/>
    </row>
    <row r="922" spans="1:8" ht="12.75">
      <c r="A922" s="4"/>
      <c r="B922" s="12">
        <v>1000</v>
      </c>
      <c r="C922" s="12"/>
      <c r="D922" s="12"/>
      <c r="E922" s="13" t="s">
        <v>155</v>
      </c>
      <c r="F922" s="68">
        <f>F923+F927+F935</f>
        <v>151522</v>
      </c>
      <c r="G922" s="68">
        <f>G923+G927+G935</f>
        <v>164575</v>
      </c>
      <c r="H922" s="68">
        <f>H923+H927+H935</f>
        <v>177886</v>
      </c>
    </row>
    <row r="923" spans="1:8" ht="25.5">
      <c r="A923" s="4"/>
      <c r="B923" s="16">
        <v>1003</v>
      </c>
      <c r="C923" s="16"/>
      <c r="D923" s="16"/>
      <c r="E923" s="17" t="s">
        <v>163</v>
      </c>
      <c r="F923" s="53">
        <f aca="true" t="shared" si="132" ref="F923:H925">F924</f>
        <v>0</v>
      </c>
      <c r="G923" s="53">
        <f t="shared" si="132"/>
        <v>0</v>
      </c>
      <c r="H923" s="53">
        <f t="shared" si="132"/>
        <v>0</v>
      </c>
    </row>
    <row r="924" spans="1:8" ht="12.75">
      <c r="A924" s="4"/>
      <c r="B924" s="5"/>
      <c r="C924" s="19" t="s">
        <v>164</v>
      </c>
      <c r="D924" s="19"/>
      <c r="E924" s="20" t="s">
        <v>165</v>
      </c>
      <c r="F924" s="53">
        <f t="shared" si="132"/>
        <v>0</v>
      </c>
      <c r="G924" s="53">
        <f t="shared" si="132"/>
        <v>0</v>
      </c>
      <c r="H924" s="53">
        <f t="shared" si="132"/>
        <v>0</v>
      </c>
    </row>
    <row r="925" spans="1:8" ht="102">
      <c r="A925" s="4"/>
      <c r="B925" s="5"/>
      <c r="C925" s="19" t="s">
        <v>261</v>
      </c>
      <c r="D925" s="19"/>
      <c r="E925" s="20" t="s">
        <v>262</v>
      </c>
      <c r="F925" s="53">
        <f t="shared" si="132"/>
        <v>0</v>
      </c>
      <c r="G925" s="53">
        <f t="shared" si="132"/>
        <v>0</v>
      </c>
      <c r="H925" s="53">
        <f t="shared" si="132"/>
        <v>0</v>
      </c>
    </row>
    <row r="926" spans="1:8" ht="12.75">
      <c r="A926" s="4"/>
      <c r="B926" s="5"/>
      <c r="C926" s="19"/>
      <c r="D926" s="19" t="s">
        <v>161</v>
      </c>
      <c r="E926" s="20" t="s">
        <v>162</v>
      </c>
      <c r="F926" s="53"/>
      <c r="G926" s="53"/>
      <c r="H926" s="55"/>
    </row>
    <row r="927" spans="1:8" ht="12.75">
      <c r="A927" s="4"/>
      <c r="B927" s="16" t="s">
        <v>291</v>
      </c>
      <c r="C927" s="16"/>
      <c r="D927" s="16"/>
      <c r="E927" s="17" t="s">
        <v>292</v>
      </c>
      <c r="F927" s="53">
        <f>F928</f>
        <v>131670</v>
      </c>
      <c r="G927" s="53">
        <f>G928</f>
        <v>142340</v>
      </c>
      <c r="H927" s="53">
        <f>H928</f>
        <v>152960</v>
      </c>
    </row>
    <row r="928" spans="1:8" ht="51">
      <c r="A928" s="4"/>
      <c r="B928" s="19"/>
      <c r="C928" s="19" t="s">
        <v>293</v>
      </c>
      <c r="D928" s="19"/>
      <c r="E928" s="20" t="s">
        <v>294</v>
      </c>
      <c r="F928" s="53">
        <f>F929+F931+F933</f>
        <v>131670</v>
      </c>
      <c r="G928" s="53">
        <f>G929+G931+G933</f>
        <v>142340</v>
      </c>
      <c r="H928" s="53">
        <f>H929+H931+H933</f>
        <v>152960</v>
      </c>
    </row>
    <row r="929" spans="1:8" ht="25.5">
      <c r="A929" s="4"/>
      <c r="B929" s="19"/>
      <c r="C929" s="19" t="s">
        <v>295</v>
      </c>
      <c r="D929" s="3"/>
      <c r="E929" s="20" t="s">
        <v>296</v>
      </c>
      <c r="F929" s="53">
        <f>F930</f>
        <v>57700</v>
      </c>
      <c r="G929" s="53">
        <f>G930</f>
        <v>62370</v>
      </c>
      <c r="H929" s="53">
        <f>H930</f>
        <v>67020</v>
      </c>
    </row>
    <row r="930" spans="1:8" ht="25.5">
      <c r="A930" s="4"/>
      <c r="B930" s="19"/>
      <c r="C930" s="19"/>
      <c r="D930" s="19" t="s">
        <v>64</v>
      </c>
      <c r="E930" s="20" t="s">
        <v>65</v>
      </c>
      <c r="F930" s="53">
        <v>57700</v>
      </c>
      <c r="G930" s="53">
        <v>62370</v>
      </c>
      <c r="H930" s="55">
        <v>67020</v>
      </c>
    </row>
    <row r="931" spans="1:8" ht="25.5">
      <c r="A931" s="4"/>
      <c r="B931" s="19"/>
      <c r="C931" s="19" t="s">
        <v>297</v>
      </c>
      <c r="D931" s="19"/>
      <c r="E931" s="20" t="s">
        <v>298</v>
      </c>
      <c r="F931" s="53">
        <f>F932</f>
        <v>19270</v>
      </c>
      <c r="G931" s="53">
        <f>G932</f>
        <v>20830</v>
      </c>
      <c r="H931" s="53">
        <f>H932</f>
        <v>22380</v>
      </c>
    </row>
    <row r="932" spans="1:8" ht="25.5">
      <c r="A932" s="4"/>
      <c r="B932" s="19"/>
      <c r="C932" s="19"/>
      <c r="D932" s="19" t="s">
        <v>64</v>
      </c>
      <c r="E932" s="20" t="s">
        <v>65</v>
      </c>
      <c r="F932" s="53">
        <v>19270</v>
      </c>
      <c r="G932" s="53">
        <v>20830</v>
      </c>
      <c r="H932" s="55">
        <v>22380</v>
      </c>
    </row>
    <row r="933" spans="1:8" ht="25.5">
      <c r="A933" s="4"/>
      <c r="B933" s="19"/>
      <c r="C933" s="19" t="s">
        <v>299</v>
      </c>
      <c r="D933" s="19"/>
      <c r="E933" s="20" t="s">
        <v>300</v>
      </c>
      <c r="F933" s="53">
        <f>F934</f>
        <v>54700</v>
      </c>
      <c r="G933" s="53">
        <f>G934</f>
        <v>59140</v>
      </c>
      <c r="H933" s="53">
        <f>H934</f>
        <v>63560</v>
      </c>
    </row>
    <row r="934" spans="1:8" ht="25.5">
      <c r="A934" s="4"/>
      <c r="B934" s="19"/>
      <c r="C934" s="19"/>
      <c r="D934" s="19" t="s">
        <v>64</v>
      </c>
      <c r="E934" s="20" t="s">
        <v>65</v>
      </c>
      <c r="F934" s="53">
        <v>54700</v>
      </c>
      <c r="G934" s="53">
        <v>59140</v>
      </c>
      <c r="H934" s="55">
        <v>63560</v>
      </c>
    </row>
    <row r="935" spans="1:8" ht="25.5">
      <c r="A935" s="4"/>
      <c r="B935" s="16" t="s">
        <v>197</v>
      </c>
      <c r="C935" s="40"/>
      <c r="D935" s="40"/>
      <c r="E935" s="17" t="s">
        <v>198</v>
      </c>
      <c r="F935" s="53">
        <f aca="true" t="shared" si="133" ref="F935:H936">F936</f>
        <v>19852</v>
      </c>
      <c r="G935" s="53">
        <f t="shared" si="133"/>
        <v>22235</v>
      </c>
      <c r="H935" s="53">
        <f t="shared" si="133"/>
        <v>24926</v>
      </c>
    </row>
    <row r="936" spans="1:8" ht="12.75">
      <c r="A936" s="4"/>
      <c r="B936" s="19"/>
      <c r="C936" s="19" t="s">
        <v>164</v>
      </c>
      <c r="D936" s="19"/>
      <c r="E936" s="20" t="s">
        <v>165</v>
      </c>
      <c r="F936" s="53">
        <f t="shared" si="133"/>
        <v>19852</v>
      </c>
      <c r="G936" s="53">
        <f t="shared" si="133"/>
        <v>22235</v>
      </c>
      <c r="H936" s="53">
        <f t="shared" si="133"/>
        <v>24926</v>
      </c>
    </row>
    <row r="937" spans="1:8" ht="76.5">
      <c r="A937" s="4"/>
      <c r="B937" s="19"/>
      <c r="C937" s="19" t="s">
        <v>199</v>
      </c>
      <c r="D937" s="19"/>
      <c r="E937" s="20" t="s">
        <v>200</v>
      </c>
      <c r="F937" s="53">
        <f>F938+F940</f>
        <v>19852</v>
      </c>
      <c r="G937" s="53">
        <f>G938+G940</f>
        <v>22235</v>
      </c>
      <c r="H937" s="53">
        <f>H938+H940</f>
        <v>24926</v>
      </c>
    </row>
    <row r="938" spans="1:8" ht="89.25">
      <c r="A938" s="4"/>
      <c r="B938" s="19"/>
      <c r="C938" s="19" t="s">
        <v>201</v>
      </c>
      <c r="D938" s="19"/>
      <c r="E938" s="20" t="s">
        <v>202</v>
      </c>
      <c r="F938" s="53">
        <f>F939</f>
        <v>13235</v>
      </c>
      <c r="G938" s="53">
        <f>G939</f>
        <v>14824</v>
      </c>
      <c r="H938" s="53">
        <f>H939</f>
        <v>16617</v>
      </c>
    </row>
    <row r="939" spans="1:8" ht="12.75">
      <c r="A939" s="4"/>
      <c r="B939" s="19"/>
      <c r="C939" s="19"/>
      <c r="D939" s="19" t="s">
        <v>161</v>
      </c>
      <c r="E939" s="20" t="s">
        <v>162</v>
      </c>
      <c r="F939" s="53">
        <v>13235</v>
      </c>
      <c r="G939" s="53">
        <v>14824</v>
      </c>
      <c r="H939" s="55">
        <v>16617</v>
      </c>
    </row>
    <row r="940" spans="1:8" ht="76.5">
      <c r="A940" s="4"/>
      <c r="B940" s="19"/>
      <c r="C940" s="19" t="s">
        <v>203</v>
      </c>
      <c r="D940" s="19"/>
      <c r="E940" s="20" t="s">
        <v>204</v>
      </c>
      <c r="F940" s="53">
        <f>F941</f>
        <v>6617</v>
      </c>
      <c r="G940" s="53">
        <f>G941</f>
        <v>7411</v>
      </c>
      <c r="H940" s="53">
        <f>H941</f>
        <v>8309</v>
      </c>
    </row>
    <row r="941" spans="1:8" ht="12.75">
      <c r="A941" s="4"/>
      <c r="B941" s="19"/>
      <c r="C941" s="19"/>
      <c r="D941" s="19" t="s">
        <v>161</v>
      </c>
      <c r="E941" s="20" t="s">
        <v>162</v>
      </c>
      <c r="F941" s="53">
        <v>6617</v>
      </c>
      <c r="G941" s="53">
        <v>7411</v>
      </c>
      <c r="H941" s="55">
        <v>8309</v>
      </c>
    </row>
    <row r="942" spans="1:8" ht="25.5">
      <c r="A942" s="6">
        <v>700</v>
      </c>
      <c r="B942" s="7"/>
      <c r="C942" s="7"/>
      <c r="D942" s="7"/>
      <c r="E942" s="7" t="s">
        <v>314</v>
      </c>
      <c r="F942" s="9">
        <f>F943+F969</f>
        <v>2476602</v>
      </c>
      <c r="G942" s="9">
        <f>G943+G969</f>
        <v>2650385</v>
      </c>
      <c r="H942" s="9">
        <f>H943+H969</f>
        <v>2735956</v>
      </c>
    </row>
    <row r="943" spans="1:8" ht="12.75">
      <c r="A943" s="4"/>
      <c r="B943" s="12" t="s">
        <v>252</v>
      </c>
      <c r="C943" s="12"/>
      <c r="D943" s="12"/>
      <c r="E943" s="13" t="s">
        <v>253</v>
      </c>
      <c r="F943" s="14">
        <f>F944+F959+F963</f>
        <v>2372800</v>
      </c>
      <c r="G943" s="14">
        <f>G944+G959+G963</f>
        <v>2537400</v>
      </c>
      <c r="H943" s="14">
        <f>H944+H959+H963</f>
        <v>2613500</v>
      </c>
    </row>
    <row r="944" spans="1:8" ht="12.75">
      <c r="A944" s="4"/>
      <c r="B944" s="16" t="s">
        <v>265</v>
      </c>
      <c r="C944" s="16"/>
      <c r="D944" s="16"/>
      <c r="E944" s="17" t="s">
        <v>266</v>
      </c>
      <c r="F944" s="53">
        <f>F945+F949+F952</f>
        <v>2372800</v>
      </c>
      <c r="G944" s="53">
        <f>G945+G949+G952</f>
        <v>2537400</v>
      </c>
      <c r="H944" s="53">
        <f>H945+H949+H952</f>
        <v>2613500</v>
      </c>
    </row>
    <row r="945" spans="1:8" ht="38.25">
      <c r="A945" s="4"/>
      <c r="B945" s="19"/>
      <c r="C945" s="19" t="s">
        <v>267</v>
      </c>
      <c r="D945" s="19"/>
      <c r="E945" s="20" t="s">
        <v>268</v>
      </c>
      <c r="F945" s="53">
        <f aca="true" t="shared" si="134" ref="F945:H946">F946</f>
        <v>0</v>
      </c>
      <c r="G945" s="53">
        <f t="shared" si="134"/>
        <v>0</v>
      </c>
      <c r="H945" s="53">
        <f t="shared" si="134"/>
        <v>0</v>
      </c>
    </row>
    <row r="946" spans="1:8" ht="25.5">
      <c r="A946" s="4"/>
      <c r="B946" s="19"/>
      <c r="C946" s="19" t="s">
        <v>269</v>
      </c>
      <c r="D946" s="19"/>
      <c r="E946" s="20" t="s">
        <v>240</v>
      </c>
      <c r="F946" s="53">
        <f t="shared" si="134"/>
        <v>0</v>
      </c>
      <c r="G946" s="53">
        <f t="shared" si="134"/>
        <v>0</v>
      </c>
      <c r="H946" s="53">
        <f t="shared" si="134"/>
        <v>0</v>
      </c>
    </row>
    <row r="947" spans="1:8" ht="25.5">
      <c r="A947" s="4"/>
      <c r="B947" s="19"/>
      <c r="C947" s="19" t="s">
        <v>270</v>
      </c>
      <c r="D947" s="19" t="s">
        <v>64</v>
      </c>
      <c r="E947" s="20" t="s">
        <v>65</v>
      </c>
      <c r="F947" s="53"/>
      <c r="G947" s="53"/>
      <c r="H947" s="55"/>
    </row>
    <row r="948" spans="1:8" ht="38.25">
      <c r="A948" s="4"/>
      <c r="B948" s="19"/>
      <c r="C948" s="19"/>
      <c r="D948" s="3"/>
      <c r="E948" s="20" t="s">
        <v>33</v>
      </c>
      <c r="F948" s="53"/>
      <c r="G948" s="53"/>
      <c r="H948" s="55"/>
    </row>
    <row r="949" spans="1:8" ht="25.5">
      <c r="A949" s="4"/>
      <c r="B949" s="5"/>
      <c r="C949" s="19" t="s">
        <v>271</v>
      </c>
      <c r="D949" s="19"/>
      <c r="E949" s="20" t="s">
        <v>272</v>
      </c>
      <c r="F949" s="53">
        <f aca="true" t="shared" si="135" ref="F949:H950">F950</f>
        <v>0</v>
      </c>
      <c r="G949" s="53">
        <f t="shared" si="135"/>
        <v>0</v>
      </c>
      <c r="H949" s="53">
        <f t="shared" si="135"/>
        <v>0</v>
      </c>
    </row>
    <row r="950" spans="1:8" ht="25.5">
      <c r="A950" s="4"/>
      <c r="B950" s="5"/>
      <c r="C950" s="19" t="s">
        <v>273</v>
      </c>
      <c r="D950" s="19"/>
      <c r="E950" s="20" t="s">
        <v>274</v>
      </c>
      <c r="F950" s="53">
        <f t="shared" si="135"/>
        <v>0</v>
      </c>
      <c r="G950" s="53">
        <f t="shared" si="135"/>
        <v>0</v>
      </c>
      <c r="H950" s="53">
        <f t="shared" si="135"/>
        <v>0</v>
      </c>
    </row>
    <row r="951" spans="1:8" ht="25.5">
      <c r="A951" s="4"/>
      <c r="B951" s="5"/>
      <c r="C951" s="19"/>
      <c r="D951" s="19" t="s">
        <v>64</v>
      </c>
      <c r="E951" s="20" t="s">
        <v>65</v>
      </c>
      <c r="F951" s="53"/>
      <c r="G951" s="53"/>
      <c r="H951" s="55"/>
    </row>
    <row r="952" spans="1:8" ht="12.75">
      <c r="A952" s="4"/>
      <c r="B952" s="5"/>
      <c r="C952" s="19" t="s">
        <v>34</v>
      </c>
      <c r="D952" s="19"/>
      <c r="E952" s="20" t="s">
        <v>35</v>
      </c>
      <c r="F952" s="53">
        <f>F953+F956</f>
        <v>2372800</v>
      </c>
      <c r="G952" s="53">
        <f>G953+G956</f>
        <v>2537400</v>
      </c>
      <c r="H952" s="53">
        <f>H953+H956</f>
        <v>2613500</v>
      </c>
    </row>
    <row r="953" spans="1:8" ht="76.5">
      <c r="A953" s="4"/>
      <c r="B953" s="5"/>
      <c r="C953" s="19" t="s">
        <v>123</v>
      </c>
      <c r="D953" s="19"/>
      <c r="E953" s="20" t="s">
        <v>124</v>
      </c>
      <c r="F953" s="53">
        <f aca="true" t="shared" si="136" ref="F953:H954">F954</f>
        <v>0</v>
      </c>
      <c r="G953" s="53">
        <f t="shared" si="136"/>
        <v>0</v>
      </c>
      <c r="H953" s="53">
        <f t="shared" si="136"/>
        <v>0</v>
      </c>
    </row>
    <row r="954" spans="1:8" ht="25.5">
      <c r="A954" s="4"/>
      <c r="B954" s="5"/>
      <c r="C954" s="19" t="s">
        <v>275</v>
      </c>
      <c r="D954" s="19"/>
      <c r="E954" s="20" t="s">
        <v>276</v>
      </c>
      <c r="F954" s="53">
        <f t="shared" si="136"/>
        <v>0</v>
      </c>
      <c r="G954" s="53">
        <f t="shared" si="136"/>
        <v>0</v>
      </c>
      <c r="H954" s="53">
        <f t="shared" si="136"/>
        <v>0</v>
      </c>
    </row>
    <row r="955" spans="1:8" ht="25.5">
      <c r="A955" s="4"/>
      <c r="B955" s="5"/>
      <c r="C955" s="19"/>
      <c r="D955" s="19" t="s">
        <v>64</v>
      </c>
      <c r="E955" s="20" t="s">
        <v>65</v>
      </c>
      <c r="F955" s="53"/>
      <c r="G955" s="53"/>
      <c r="H955" s="55"/>
    </row>
    <row r="956" spans="1:8" ht="89.25">
      <c r="A956" s="4"/>
      <c r="B956" s="5"/>
      <c r="C956" s="19" t="s">
        <v>36</v>
      </c>
      <c r="D956" s="19"/>
      <c r="E956" s="20" t="s">
        <v>37</v>
      </c>
      <c r="F956" s="53">
        <f>F957</f>
        <v>2372800</v>
      </c>
      <c r="G956" s="53">
        <f>G957</f>
        <v>2537400</v>
      </c>
      <c r="H956" s="53">
        <f>H957</f>
        <v>2613500</v>
      </c>
    </row>
    <row r="957" spans="1:8" ht="54.75" customHeight="1">
      <c r="A957" s="4"/>
      <c r="B957" s="5"/>
      <c r="C957" s="19" t="s">
        <v>277</v>
      </c>
      <c r="D957" s="19"/>
      <c r="E957" s="20" t="s">
        <v>278</v>
      </c>
      <c r="F957" s="53">
        <f>F958</f>
        <v>2372800</v>
      </c>
      <c r="G957" s="53">
        <f>G958</f>
        <v>2537400</v>
      </c>
      <c r="H957" s="53">
        <v>2613500</v>
      </c>
    </row>
    <row r="958" spans="1:8" ht="25.5">
      <c r="A958" s="4"/>
      <c r="B958" s="5"/>
      <c r="C958" s="19"/>
      <c r="D958" s="19" t="s">
        <v>64</v>
      </c>
      <c r="E958" s="20" t="s">
        <v>65</v>
      </c>
      <c r="F958" s="53">
        <v>2372800</v>
      </c>
      <c r="G958" s="53">
        <v>2537400</v>
      </c>
      <c r="H958" s="55">
        <v>261340</v>
      </c>
    </row>
    <row r="959" spans="1:8" ht="25.5">
      <c r="A959" s="4"/>
      <c r="B959" s="16" t="s">
        <v>279</v>
      </c>
      <c r="C959" s="16"/>
      <c r="D959" s="16"/>
      <c r="E959" s="17" t="s">
        <v>280</v>
      </c>
      <c r="F959" s="53">
        <f aca="true" t="shared" si="137" ref="F959:H961">F960</f>
        <v>0</v>
      </c>
      <c r="G959" s="53">
        <f t="shared" si="137"/>
        <v>0</v>
      </c>
      <c r="H959" s="53">
        <f t="shared" si="137"/>
        <v>0</v>
      </c>
    </row>
    <row r="960" spans="1:8" ht="25.5">
      <c r="A960" s="4"/>
      <c r="B960" s="19"/>
      <c r="C960" s="19" t="s">
        <v>281</v>
      </c>
      <c r="D960" s="19"/>
      <c r="E960" s="20" t="s">
        <v>282</v>
      </c>
      <c r="F960" s="53">
        <f t="shared" si="137"/>
        <v>0</v>
      </c>
      <c r="G960" s="53">
        <f t="shared" si="137"/>
        <v>0</v>
      </c>
      <c r="H960" s="53">
        <f t="shared" si="137"/>
        <v>0</v>
      </c>
    </row>
    <row r="961" spans="1:8" ht="12.75">
      <c r="A961" s="4"/>
      <c r="B961" s="19"/>
      <c r="C961" s="19" t="s">
        <v>283</v>
      </c>
      <c r="D961" s="19"/>
      <c r="E961" s="20" t="s">
        <v>284</v>
      </c>
      <c r="F961" s="53">
        <f t="shared" si="137"/>
        <v>0</v>
      </c>
      <c r="G961" s="53">
        <f t="shared" si="137"/>
        <v>0</v>
      </c>
      <c r="H961" s="53">
        <f t="shared" si="137"/>
        <v>0</v>
      </c>
    </row>
    <row r="962" spans="1:8" ht="25.5">
      <c r="A962" s="4"/>
      <c r="B962" s="19"/>
      <c r="C962" s="19"/>
      <c r="D962" s="19" t="s">
        <v>64</v>
      </c>
      <c r="E962" s="20" t="s">
        <v>65</v>
      </c>
      <c r="F962" s="53"/>
      <c r="G962" s="53"/>
      <c r="H962" s="4"/>
    </row>
    <row r="963" spans="1:8" ht="25.5">
      <c r="A963" s="4"/>
      <c r="B963" s="16" t="s">
        <v>235</v>
      </c>
      <c r="C963" s="16"/>
      <c r="D963" s="16"/>
      <c r="E963" s="17" t="s">
        <v>236</v>
      </c>
      <c r="F963" s="53">
        <f>F964</f>
        <v>0</v>
      </c>
      <c r="G963" s="53">
        <f>G964</f>
        <v>0</v>
      </c>
      <c r="H963" s="53">
        <f>H964</f>
        <v>0</v>
      </c>
    </row>
    <row r="964" spans="1:8" ht="25.5">
      <c r="A964" s="4"/>
      <c r="B964" s="5"/>
      <c r="C964" s="19" t="s">
        <v>285</v>
      </c>
      <c r="D964" s="19"/>
      <c r="E964" s="20" t="s">
        <v>286</v>
      </c>
      <c r="F964" s="53">
        <f>F965+F967</f>
        <v>0</v>
      </c>
      <c r="G964" s="53">
        <f>G965+G967</f>
        <v>0</v>
      </c>
      <c r="H964" s="53">
        <f>H965+H967</f>
        <v>0</v>
      </c>
    </row>
    <row r="965" spans="1:8" ht="76.5">
      <c r="A965" s="4"/>
      <c r="B965" s="5"/>
      <c r="C965" s="19" t="s">
        <v>287</v>
      </c>
      <c r="D965" s="19"/>
      <c r="E965" s="20" t="s">
        <v>288</v>
      </c>
      <c r="F965" s="53">
        <f>F966</f>
        <v>0</v>
      </c>
      <c r="G965" s="53">
        <f>G966</f>
        <v>0</v>
      </c>
      <c r="H965" s="53">
        <f>H966</f>
        <v>0</v>
      </c>
    </row>
    <row r="966" spans="1:8" ht="12.75">
      <c r="A966" s="4"/>
      <c r="B966" s="5"/>
      <c r="C966" s="19"/>
      <c r="D966" s="19" t="s">
        <v>55</v>
      </c>
      <c r="E966" s="20" t="s">
        <v>56</v>
      </c>
      <c r="F966" s="53"/>
      <c r="G966" s="53"/>
      <c r="H966" s="55"/>
    </row>
    <row r="967" spans="1:8" ht="63.75">
      <c r="A967" s="4"/>
      <c r="B967" s="5"/>
      <c r="C967" s="19" t="s">
        <v>289</v>
      </c>
      <c r="D967" s="19"/>
      <c r="E967" s="20" t="s">
        <v>290</v>
      </c>
      <c r="F967" s="53">
        <f>F968</f>
        <v>0</v>
      </c>
      <c r="G967" s="53">
        <f>G968</f>
        <v>0</v>
      </c>
      <c r="H967" s="53">
        <f>H968</f>
        <v>0</v>
      </c>
    </row>
    <row r="968" spans="1:8" ht="12.75">
      <c r="A968" s="4"/>
      <c r="B968" s="5"/>
      <c r="C968" s="19"/>
      <c r="D968" s="19" t="s">
        <v>55</v>
      </c>
      <c r="E968" s="20" t="s">
        <v>56</v>
      </c>
      <c r="F968" s="53"/>
      <c r="G968" s="53"/>
      <c r="H968" s="55"/>
    </row>
    <row r="969" spans="1:8" ht="12.75">
      <c r="A969" s="4"/>
      <c r="B969" s="12">
        <v>1000</v>
      </c>
      <c r="C969" s="12"/>
      <c r="D969" s="12"/>
      <c r="E969" s="13" t="s">
        <v>155</v>
      </c>
      <c r="F969" s="68">
        <f>F970+F974+F982</f>
        <v>103802</v>
      </c>
      <c r="G969" s="68">
        <f>G970+G974+G982</f>
        <v>112985</v>
      </c>
      <c r="H969" s="68">
        <f>H970+H974+H982</f>
        <v>122456</v>
      </c>
    </row>
    <row r="970" spans="1:8" ht="25.5">
      <c r="A970" s="4"/>
      <c r="B970" s="16">
        <v>1003</v>
      </c>
      <c r="C970" s="16"/>
      <c r="D970" s="16"/>
      <c r="E970" s="17" t="s">
        <v>163</v>
      </c>
      <c r="F970" s="53">
        <f aca="true" t="shared" si="138" ref="F970:H972">F971</f>
        <v>0</v>
      </c>
      <c r="G970" s="53">
        <f t="shared" si="138"/>
        <v>0</v>
      </c>
      <c r="H970" s="53">
        <f t="shared" si="138"/>
        <v>0</v>
      </c>
    </row>
    <row r="971" spans="1:8" ht="12.75">
      <c r="A971" s="4"/>
      <c r="B971" s="5"/>
      <c r="C971" s="19" t="s">
        <v>164</v>
      </c>
      <c r="D971" s="19"/>
      <c r="E971" s="20" t="s">
        <v>165</v>
      </c>
      <c r="F971" s="53">
        <f t="shared" si="138"/>
        <v>0</v>
      </c>
      <c r="G971" s="53">
        <f t="shared" si="138"/>
        <v>0</v>
      </c>
      <c r="H971" s="53">
        <f t="shared" si="138"/>
        <v>0</v>
      </c>
    </row>
    <row r="972" spans="1:8" ht="102">
      <c r="A972" s="4"/>
      <c r="B972" s="5"/>
      <c r="C972" s="19" t="s">
        <v>261</v>
      </c>
      <c r="D972" s="19"/>
      <c r="E972" s="20" t="s">
        <v>262</v>
      </c>
      <c r="F972" s="53">
        <f t="shared" si="138"/>
        <v>0</v>
      </c>
      <c r="G972" s="53">
        <f t="shared" si="138"/>
        <v>0</v>
      </c>
      <c r="H972" s="53">
        <f t="shared" si="138"/>
        <v>0</v>
      </c>
    </row>
    <row r="973" spans="1:8" ht="12.75">
      <c r="A973" s="4"/>
      <c r="B973" s="5"/>
      <c r="C973" s="19"/>
      <c r="D973" s="19" t="s">
        <v>161</v>
      </c>
      <c r="E973" s="20" t="s">
        <v>162</v>
      </c>
      <c r="F973" s="53"/>
      <c r="G973" s="53"/>
      <c r="H973" s="55"/>
    </row>
    <row r="974" spans="1:8" ht="12.75">
      <c r="A974" s="4"/>
      <c r="B974" s="16" t="s">
        <v>291</v>
      </c>
      <c r="C974" s="16"/>
      <c r="D974" s="16"/>
      <c r="E974" s="17" t="s">
        <v>292</v>
      </c>
      <c r="F974" s="53">
        <f>F975</f>
        <v>83950</v>
      </c>
      <c r="G974" s="53">
        <f>G975</f>
        <v>90750</v>
      </c>
      <c r="H974" s="53">
        <f>H975</f>
        <v>97530</v>
      </c>
    </row>
    <row r="975" spans="1:8" ht="51">
      <c r="A975" s="4"/>
      <c r="B975" s="19"/>
      <c r="C975" s="19" t="s">
        <v>293</v>
      </c>
      <c r="D975" s="19"/>
      <c r="E975" s="20" t="s">
        <v>294</v>
      </c>
      <c r="F975" s="53">
        <f>F976+F978+F980</f>
        <v>83950</v>
      </c>
      <c r="G975" s="53">
        <f>G976+G978+G980</f>
        <v>90750</v>
      </c>
      <c r="H975" s="53">
        <f>H976+H978+H980</f>
        <v>97530</v>
      </c>
    </row>
    <row r="976" spans="1:8" ht="25.5">
      <c r="A976" s="4"/>
      <c r="B976" s="19"/>
      <c r="C976" s="19" t="s">
        <v>295</v>
      </c>
      <c r="D976" s="3"/>
      <c r="E976" s="20" t="s">
        <v>296</v>
      </c>
      <c r="F976" s="53">
        <f>F977</f>
        <v>26790</v>
      </c>
      <c r="G976" s="53">
        <f>G977</f>
        <v>28970</v>
      </c>
      <c r="H976" s="53">
        <f>H977</f>
        <v>31130</v>
      </c>
    </row>
    <row r="977" spans="1:8" ht="25.5">
      <c r="A977" s="4"/>
      <c r="B977" s="19"/>
      <c r="C977" s="19"/>
      <c r="D977" s="19" t="s">
        <v>64</v>
      </c>
      <c r="E977" s="20" t="s">
        <v>65</v>
      </c>
      <c r="F977" s="53">
        <v>26790</v>
      </c>
      <c r="G977" s="53">
        <v>28970</v>
      </c>
      <c r="H977" s="55">
        <v>31130</v>
      </c>
    </row>
    <row r="978" spans="1:8" ht="25.5">
      <c r="A978" s="4"/>
      <c r="B978" s="19"/>
      <c r="C978" s="19" t="s">
        <v>297</v>
      </c>
      <c r="D978" s="19"/>
      <c r="E978" s="20" t="s">
        <v>298</v>
      </c>
      <c r="F978" s="53">
        <f>F979</f>
        <v>9540</v>
      </c>
      <c r="G978" s="53">
        <f>G979</f>
        <v>10300</v>
      </c>
      <c r="H978" s="53">
        <f>H979</f>
        <v>11070</v>
      </c>
    </row>
    <row r="979" spans="1:8" ht="25.5">
      <c r="A979" s="4"/>
      <c r="B979" s="19"/>
      <c r="C979" s="19"/>
      <c r="D979" s="19" t="s">
        <v>64</v>
      </c>
      <c r="E979" s="20" t="s">
        <v>65</v>
      </c>
      <c r="F979" s="53">
        <v>9540</v>
      </c>
      <c r="G979" s="53">
        <v>10300</v>
      </c>
      <c r="H979" s="55">
        <v>11070</v>
      </c>
    </row>
    <row r="980" spans="1:8" ht="25.5">
      <c r="A980" s="4"/>
      <c r="B980" s="19"/>
      <c r="C980" s="19" t="s">
        <v>299</v>
      </c>
      <c r="D980" s="19"/>
      <c r="E980" s="20" t="s">
        <v>300</v>
      </c>
      <c r="F980" s="53">
        <f>F981</f>
        <v>47620</v>
      </c>
      <c r="G980" s="53">
        <f>G981</f>
        <v>51480</v>
      </c>
      <c r="H980" s="53">
        <f>H981</f>
        <v>55330</v>
      </c>
    </row>
    <row r="981" spans="1:8" ht="25.5">
      <c r="A981" s="4"/>
      <c r="B981" s="19"/>
      <c r="C981" s="19"/>
      <c r="D981" s="19" t="s">
        <v>64</v>
      </c>
      <c r="E981" s="20" t="s">
        <v>65</v>
      </c>
      <c r="F981" s="53">
        <v>47620</v>
      </c>
      <c r="G981" s="53">
        <v>51480</v>
      </c>
      <c r="H981" s="55">
        <v>55330</v>
      </c>
    </row>
    <row r="982" spans="1:8" ht="25.5">
      <c r="A982" s="4"/>
      <c r="B982" s="16" t="s">
        <v>197</v>
      </c>
      <c r="C982" s="40"/>
      <c r="D982" s="40"/>
      <c r="E982" s="17" t="s">
        <v>198</v>
      </c>
      <c r="F982" s="53">
        <f aca="true" t="shared" si="139" ref="F982:H983">F983</f>
        <v>19852</v>
      </c>
      <c r="G982" s="53">
        <f t="shared" si="139"/>
        <v>22235</v>
      </c>
      <c r="H982" s="53">
        <f t="shared" si="139"/>
        <v>24926</v>
      </c>
    </row>
    <row r="983" spans="1:8" ht="12.75">
      <c r="A983" s="4"/>
      <c r="B983" s="19"/>
      <c r="C983" s="19" t="s">
        <v>164</v>
      </c>
      <c r="D983" s="19"/>
      <c r="E983" s="20" t="s">
        <v>165</v>
      </c>
      <c r="F983" s="53">
        <f t="shared" si="139"/>
        <v>19852</v>
      </c>
      <c r="G983" s="53">
        <f t="shared" si="139"/>
        <v>22235</v>
      </c>
      <c r="H983" s="53">
        <f t="shared" si="139"/>
        <v>24926</v>
      </c>
    </row>
    <row r="984" spans="1:8" ht="76.5">
      <c r="A984" s="4"/>
      <c r="B984" s="19"/>
      <c r="C984" s="19" t="s">
        <v>199</v>
      </c>
      <c r="D984" s="19"/>
      <c r="E984" s="20" t="s">
        <v>200</v>
      </c>
      <c r="F984" s="53">
        <f>F985+F987</f>
        <v>19852</v>
      </c>
      <c r="G984" s="53">
        <f>G985+G987</f>
        <v>22235</v>
      </c>
      <c r="H984" s="53">
        <f>H985+H987</f>
        <v>24926</v>
      </c>
    </row>
    <row r="985" spans="1:8" ht="89.25">
      <c r="A985" s="4"/>
      <c r="B985" s="19"/>
      <c r="C985" s="19" t="s">
        <v>201</v>
      </c>
      <c r="D985" s="19"/>
      <c r="E985" s="20" t="s">
        <v>202</v>
      </c>
      <c r="F985" s="53">
        <f>F986</f>
        <v>13235</v>
      </c>
      <c r="G985" s="53">
        <f>G986</f>
        <v>14824</v>
      </c>
      <c r="H985" s="53">
        <f>H986</f>
        <v>16617</v>
      </c>
    </row>
    <row r="986" spans="1:8" ht="12.75">
      <c r="A986" s="4"/>
      <c r="B986" s="19"/>
      <c r="C986" s="19"/>
      <c r="D986" s="19" t="s">
        <v>161</v>
      </c>
      <c r="E986" s="20" t="s">
        <v>162</v>
      </c>
      <c r="F986" s="53">
        <v>13235</v>
      </c>
      <c r="G986" s="53">
        <v>14824</v>
      </c>
      <c r="H986" s="55">
        <v>16617</v>
      </c>
    </row>
    <row r="987" spans="1:8" ht="76.5">
      <c r="A987" s="4"/>
      <c r="B987" s="19"/>
      <c r="C987" s="19" t="s">
        <v>203</v>
      </c>
      <c r="D987" s="19"/>
      <c r="E987" s="20" t="s">
        <v>204</v>
      </c>
      <c r="F987" s="53">
        <f>F988</f>
        <v>6617</v>
      </c>
      <c r="G987" s="53">
        <f>G988</f>
        <v>7411</v>
      </c>
      <c r="H987" s="53">
        <f>H988</f>
        <v>8309</v>
      </c>
    </row>
    <row r="988" spans="1:8" ht="12.75">
      <c r="A988" s="4"/>
      <c r="B988" s="19"/>
      <c r="C988" s="19"/>
      <c r="D988" s="19" t="s">
        <v>161</v>
      </c>
      <c r="E988" s="20" t="s">
        <v>162</v>
      </c>
      <c r="F988" s="53">
        <v>6617</v>
      </c>
      <c r="G988" s="53">
        <v>7411</v>
      </c>
      <c r="H988" s="55">
        <v>8309</v>
      </c>
    </row>
    <row r="989" spans="1:8" ht="25.5">
      <c r="A989" s="6">
        <v>700</v>
      </c>
      <c r="B989" s="7"/>
      <c r="C989" s="7"/>
      <c r="D989" s="7"/>
      <c r="E989" s="7" t="s">
        <v>315</v>
      </c>
      <c r="F989" s="9">
        <f>F990+F1016</f>
        <v>2877762</v>
      </c>
      <c r="G989" s="9">
        <f>G990+G1016</f>
        <v>3079935</v>
      </c>
      <c r="H989" s="9">
        <f>H990+H1016</f>
        <v>3180656</v>
      </c>
    </row>
    <row r="990" spans="1:8" ht="12.75">
      <c r="A990" s="4"/>
      <c r="B990" s="12" t="s">
        <v>252</v>
      </c>
      <c r="C990" s="12"/>
      <c r="D990" s="12"/>
      <c r="E990" s="13" t="s">
        <v>253</v>
      </c>
      <c r="F990" s="14">
        <f>F991+F1006+F1010</f>
        <v>2717400</v>
      </c>
      <c r="G990" s="14">
        <f>G991+G1006+G1010</f>
        <v>2905800</v>
      </c>
      <c r="H990" s="14">
        <f>H991+H1006+H1010</f>
        <v>2992500</v>
      </c>
    </row>
    <row r="991" spans="1:8" ht="12.75">
      <c r="A991" s="4"/>
      <c r="B991" s="16" t="s">
        <v>265</v>
      </c>
      <c r="C991" s="16"/>
      <c r="D991" s="16"/>
      <c r="E991" s="17" t="s">
        <v>266</v>
      </c>
      <c r="F991" s="53">
        <f>F992+F996+F999</f>
        <v>2717400</v>
      </c>
      <c r="G991" s="53">
        <f>G992+G996+G999</f>
        <v>2905800</v>
      </c>
      <c r="H991" s="53">
        <f>H992+H996+H999</f>
        <v>2992500</v>
      </c>
    </row>
    <row r="992" spans="1:8" ht="38.25">
      <c r="A992" s="4"/>
      <c r="B992" s="19"/>
      <c r="C992" s="19" t="s">
        <v>267</v>
      </c>
      <c r="D992" s="19"/>
      <c r="E992" s="20" t="s">
        <v>268</v>
      </c>
      <c r="F992" s="53">
        <f aca="true" t="shared" si="140" ref="F992:H993">F993</f>
        <v>0</v>
      </c>
      <c r="G992" s="53">
        <f t="shared" si="140"/>
        <v>0</v>
      </c>
      <c r="H992" s="53">
        <f t="shared" si="140"/>
        <v>0</v>
      </c>
    </row>
    <row r="993" spans="1:8" ht="25.5">
      <c r="A993" s="4"/>
      <c r="B993" s="19"/>
      <c r="C993" s="19" t="s">
        <v>269</v>
      </c>
      <c r="D993" s="19"/>
      <c r="E993" s="20" t="s">
        <v>240</v>
      </c>
      <c r="F993" s="53">
        <f t="shared" si="140"/>
        <v>0</v>
      </c>
      <c r="G993" s="53">
        <f t="shared" si="140"/>
        <v>0</v>
      </c>
      <c r="H993" s="53">
        <f t="shared" si="140"/>
        <v>0</v>
      </c>
    </row>
    <row r="994" spans="1:8" ht="25.5">
      <c r="A994" s="4"/>
      <c r="B994" s="19"/>
      <c r="C994" s="19" t="s">
        <v>270</v>
      </c>
      <c r="D994" s="19" t="s">
        <v>64</v>
      </c>
      <c r="E994" s="20" t="s">
        <v>65</v>
      </c>
      <c r="F994" s="53"/>
      <c r="G994" s="53"/>
      <c r="H994" s="4"/>
    </row>
    <row r="995" spans="1:8" ht="38.25">
      <c r="A995" s="4"/>
      <c r="B995" s="19"/>
      <c r="C995" s="19"/>
      <c r="D995" s="3"/>
      <c r="E995" s="20" t="s">
        <v>33</v>
      </c>
      <c r="F995" s="53"/>
      <c r="G995" s="53"/>
      <c r="H995" s="55"/>
    </row>
    <row r="996" spans="1:8" ht="25.5">
      <c r="A996" s="4"/>
      <c r="B996" s="5"/>
      <c r="C996" s="19" t="s">
        <v>271</v>
      </c>
      <c r="D996" s="19"/>
      <c r="E996" s="20" t="s">
        <v>272</v>
      </c>
      <c r="F996" s="53">
        <f aca="true" t="shared" si="141" ref="F996:H997">F997</f>
        <v>0</v>
      </c>
      <c r="G996" s="53">
        <f t="shared" si="141"/>
        <v>0</v>
      </c>
      <c r="H996" s="53">
        <f t="shared" si="141"/>
        <v>0</v>
      </c>
    </row>
    <row r="997" spans="1:8" ht="25.5">
      <c r="A997" s="4"/>
      <c r="B997" s="5"/>
      <c r="C997" s="19" t="s">
        <v>273</v>
      </c>
      <c r="D997" s="19"/>
      <c r="E997" s="20" t="s">
        <v>274</v>
      </c>
      <c r="F997" s="53">
        <f t="shared" si="141"/>
        <v>0</v>
      </c>
      <c r="G997" s="53">
        <f t="shared" si="141"/>
        <v>0</v>
      </c>
      <c r="H997" s="53">
        <f t="shared" si="141"/>
        <v>0</v>
      </c>
    </row>
    <row r="998" spans="1:8" ht="25.5">
      <c r="A998" s="4"/>
      <c r="B998" s="5"/>
      <c r="C998" s="19"/>
      <c r="D998" s="19" t="s">
        <v>64</v>
      </c>
      <c r="E998" s="20" t="s">
        <v>65</v>
      </c>
      <c r="F998" s="53"/>
      <c r="G998" s="53"/>
      <c r="H998" s="55"/>
    </row>
    <row r="999" spans="1:8" ht="12.75">
      <c r="A999" s="4"/>
      <c r="B999" s="5"/>
      <c r="C999" s="19" t="s">
        <v>34</v>
      </c>
      <c r="D999" s="19"/>
      <c r="E999" s="20" t="s">
        <v>35</v>
      </c>
      <c r="F999" s="53">
        <f>F1000+F1003</f>
        <v>2717400</v>
      </c>
      <c r="G999" s="53">
        <f>G1000+G1003</f>
        <v>2905800</v>
      </c>
      <c r="H999" s="53">
        <f>H1000+H1003</f>
        <v>2992500</v>
      </c>
    </row>
    <row r="1000" spans="1:8" ht="76.5">
      <c r="A1000" s="4"/>
      <c r="B1000" s="5"/>
      <c r="C1000" s="19" t="s">
        <v>123</v>
      </c>
      <c r="D1000" s="19"/>
      <c r="E1000" s="20" t="s">
        <v>124</v>
      </c>
      <c r="F1000" s="53">
        <f aca="true" t="shared" si="142" ref="F1000:H1001">F1001</f>
        <v>0</v>
      </c>
      <c r="G1000" s="53">
        <f t="shared" si="142"/>
        <v>0</v>
      </c>
      <c r="H1000" s="53">
        <f t="shared" si="142"/>
        <v>0</v>
      </c>
    </row>
    <row r="1001" spans="1:8" ht="25.5">
      <c r="A1001" s="4"/>
      <c r="B1001" s="5"/>
      <c r="C1001" s="19" t="s">
        <v>275</v>
      </c>
      <c r="D1001" s="19"/>
      <c r="E1001" s="20" t="s">
        <v>276</v>
      </c>
      <c r="F1001" s="53">
        <f t="shared" si="142"/>
        <v>0</v>
      </c>
      <c r="G1001" s="53">
        <f t="shared" si="142"/>
        <v>0</v>
      </c>
      <c r="H1001" s="53">
        <f t="shared" si="142"/>
        <v>0</v>
      </c>
    </row>
    <row r="1002" spans="1:8" ht="25.5">
      <c r="A1002" s="4"/>
      <c r="B1002" s="5"/>
      <c r="C1002" s="19"/>
      <c r="D1002" s="19" t="s">
        <v>64</v>
      </c>
      <c r="E1002" s="20" t="s">
        <v>65</v>
      </c>
      <c r="F1002" s="53"/>
      <c r="G1002" s="53"/>
      <c r="H1002" s="55"/>
    </row>
    <row r="1003" spans="1:8" ht="89.25">
      <c r="A1003" s="4"/>
      <c r="B1003" s="5"/>
      <c r="C1003" s="19" t="s">
        <v>36</v>
      </c>
      <c r="D1003" s="19"/>
      <c r="E1003" s="20" t="s">
        <v>37</v>
      </c>
      <c r="F1003" s="53">
        <f aca="true" t="shared" si="143" ref="F1003:H1004">F1004</f>
        <v>2717400</v>
      </c>
      <c r="G1003" s="53">
        <f t="shared" si="143"/>
        <v>2905800</v>
      </c>
      <c r="H1003" s="53">
        <f t="shared" si="143"/>
        <v>2992500</v>
      </c>
    </row>
    <row r="1004" spans="1:8" ht="54.75" customHeight="1">
      <c r="A1004" s="4"/>
      <c r="B1004" s="5"/>
      <c r="C1004" s="19" t="s">
        <v>277</v>
      </c>
      <c r="D1004" s="19"/>
      <c r="E1004" s="20" t="s">
        <v>278</v>
      </c>
      <c r="F1004" s="53">
        <f t="shared" si="143"/>
        <v>2717400</v>
      </c>
      <c r="G1004" s="53">
        <f t="shared" si="143"/>
        <v>2905800</v>
      </c>
      <c r="H1004" s="53">
        <f t="shared" si="143"/>
        <v>2992500</v>
      </c>
    </row>
    <row r="1005" spans="1:8" ht="25.5">
      <c r="A1005" s="4"/>
      <c r="B1005" s="5"/>
      <c r="C1005" s="19"/>
      <c r="D1005" s="19" t="s">
        <v>64</v>
      </c>
      <c r="E1005" s="20" t="s">
        <v>65</v>
      </c>
      <c r="F1005" s="53">
        <v>2717400</v>
      </c>
      <c r="G1005" s="53">
        <v>2905800</v>
      </c>
      <c r="H1005" s="55">
        <v>2992500</v>
      </c>
    </row>
    <row r="1006" spans="1:8" ht="25.5">
      <c r="A1006" s="4"/>
      <c r="B1006" s="16" t="s">
        <v>279</v>
      </c>
      <c r="C1006" s="16"/>
      <c r="D1006" s="16"/>
      <c r="E1006" s="17" t="s">
        <v>280</v>
      </c>
      <c r="F1006" s="53">
        <f aca="true" t="shared" si="144" ref="F1006:H1008">F1007</f>
        <v>0</v>
      </c>
      <c r="G1006" s="53">
        <f t="shared" si="144"/>
        <v>0</v>
      </c>
      <c r="H1006" s="53">
        <f t="shared" si="144"/>
        <v>0</v>
      </c>
    </row>
    <row r="1007" spans="1:8" ht="25.5">
      <c r="A1007" s="4"/>
      <c r="B1007" s="19"/>
      <c r="C1007" s="19" t="s">
        <v>281</v>
      </c>
      <c r="D1007" s="19"/>
      <c r="E1007" s="20" t="s">
        <v>282</v>
      </c>
      <c r="F1007" s="53">
        <f t="shared" si="144"/>
        <v>0</v>
      </c>
      <c r="G1007" s="53">
        <f t="shared" si="144"/>
        <v>0</v>
      </c>
      <c r="H1007" s="53">
        <f t="shared" si="144"/>
        <v>0</v>
      </c>
    </row>
    <row r="1008" spans="1:8" ht="12.75">
      <c r="A1008" s="4"/>
      <c r="B1008" s="19"/>
      <c r="C1008" s="19" t="s">
        <v>283</v>
      </c>
      <c r="D1008" s="19"/>
      <c r="E1008" s="20" t="s">
        <v>284</v>
      </c>
      <c r="F1008" s="53">
        <f t="shared" si="144"/>
        <v>0</v>
      </c>
      <c r="G1008" s="53">
        <f t="shared" si="144"/>
        <v>0</v>
      </c>
      <c r="H1008" s="53">
        <f t="shared" si="144"/>
        <v>0</v>
      </c>
    </row>
    <row r="1009" spans="1:8" ht="25.5">
      <c r="A1009" s="4"/>
      <c r="B1009" s="19"/>
      <c r="C1009" s="19"/>
      <c r="D1009" s="19" t="s">
        <v>64</v>
      </c>
      <c r="E1009" s="20" t="s">
        <v>65</v>
      </c>
      <c r="F1009" s="53"/>
      <c r="G1009" s="53"/>
      <c r="H1009" s="55"/>
    </row>
    <row r="1010" spans="1:8" ht="25.5">
      <c r="A1010" s="4"/>
      <c r="B1010" s="16" t="s">
        <v>235</v>
      </c>
      <c r="C1010" s="16"/>
      <c r="D1010" s="16"/>
      <c r="E1010" s="17" t="s">
        <v>236</v>
      </c>
      <c r="F1010" s="53">
        <f>F1011</f>
        <v>0</v>
      </c>
      <c r="G1010" s="53">
        <f>G1011</f>
        <v>0</v>
      </c>
      <c r="H1010" s="53">
        <f>H1011</f>
        <v>0</v>
      </c>
    </row>
    <row r="1011" spans="1:8" ht="25.5">
      <c r="A1011" s="4"/>
      <c r="B1011" s="5"/>
      <c r="C1011" s="19" t="s">
        <v>285</v>
      </c>
      <c r="D1011" s="19"/>
      <c r="E1011" s="20" t="s">
        <v>286</v>
      </c>
      <c r="F1011" s="53">
        <f>F1012+F1014</f>
        <v>0</v>
      </c>
      <c r="G1011" s="53">
        <f>G1012+G1014</f>
        <v>0</v>
      </c>
      <c r="H1011" s="53">
        <f>H1012+H1014</f>
        <v>0</v>
      </c>
    </row>
    <row r="1012" spans="1:8" ht="76.5">
      <c r="A1012" s="4"/>
      <c r="B1012" s="5"/>
      <c r="C1012" s="19" t="s">
        <v>287</v>
      </c>
      <c r="D1012" s="19"/>
      <c r="E1012" s="20" t="s">
        <v>288</v>
      </c>
      <c r="F1012" s="53">
        <f>F1013</f>
        <v>0</v>
      </c>
      <c r="G1012" s="53">
        <f>G1013</f>
        <v>0</v>
      </c>
      <c r="H1012" s="53">
        <f>H1013</f>
        <v>0</v>
      </c>
    </row>
    <row r="1013" spans="1:8" ht="12.75">
      <c r="A1013" s="4"/>
      <c r="B1013" s="5"/>
      <c r="C1013" s="19"/>
      <c r="D1013" s="19" t="s">
        <v>55</v>
      </c>
      <c r="E1013" s="20" t="s">
        <v>56</v>
      </c>
      <c r="F1013" s="53"/>
      <c r="G1013" s="53"/>
      <c r="H1013" s="55"/>
    </row>
    <row r="1014" spans="1:8" ht="63.75">
      <c r="A1014" s="4"/>
      <c r="B1014" s="5"/>
      <c r="C1014" s="19" t="s">
        <v>289</v>
      </c>
      <c r="D1014" s="19"/>
      <c r="E1014" s="20" t="s">
        <v>290</v>
      </c>
      <c r="F1014" s="53">
        <f>F1015</f>
        <v>0</v>
      </c>
      <c r="G1014" s="53">
        <f>G1015</f>
        <v>0</v>
      </c>
      <c r="H1014" s="53">
        <f>H1015</f>
        <v>0</v>
      </c>
    </row>
    <row r="1015" spans="1:8" ht="12.75">
      <c r="A1015" s="4"/>
      <c r="B1015" s="5"/>
      <c r="C1015" s="19"/>
      <c r="D1015" s="19" t="s">
        <v>55</v>
      </c>
      <c r="E1015" s="20" t="s">
        <v>56</v>
      </c>
      <c r="F1015" s="53"/>
      <c r="G1015" s="53"/>
      <c r="H1015" s="55"/>
    </row>
    <row r="1016" spans="1:8" ht="12.75">
      <c r="A1016" s="4"/>
      <c r="B1016" s="12">
        <v>1000</v>
      </c>
      <c r="C1016" s="12"/>
      <c r="D1016" s="12"/>
      <c r="E1016" s="13" t="s">
        <v>155</v>
      </c>
      <c r="F1016" s="68">
        <f>F1017+F1021+F1029</f>
        <v>160362</v>
      </c>
      <c r="G1016" s="68">
        <f>G1017+G1021+G1029</f>
        <v>174135</v>
      </c>
      <c r="H1016" s="68">
        <f>H1017+H1021+H1029</f>
        <v>188156</v>
      </c>
    </row>
    <row r="1017" spans="1:8" ht="25.5">
      <c r="A1017" s="4"/>
      <c r="B1017" s="16">
        <v>1003</v>
      </c>
      <c r="C1017" s="16"/>
      <c r="D1017" s="16"/>
      <c r="E1017" s="17" t="s">
        <v>163</v>
      </c>
      <c r="F1017" s="53">
        <f aca="true" t="shared" si="145" ref="F1017:H1019">F1018</f>
        <v>0</v>
      </c>
      <c r="G1017" s="53">
        <f t="shared" si="145"/>
        <v>0</v>
      </c>
      <c r="H1017" s="53">
        <f t="shared" si="145"/>
        <v>0</v>
      </c>
    </row>
    <row r="1018" spans="1:8" ht="12.75">
      <c r="A1018" s="4"/>
      <c r="B1018" s="5"/>
      <c r="C1018" s="19" t="s">
        <v>164</v>
      </c>
      <c r="D1018" s="19"/>
      <c r="E1018" s="20" t="s">
        <v>165</v>
      </c>
      <c r="F1018" s="53">
        <f t="shared" si="145"/>
        <v>0</v>
      </c>
      <c r="G1018" s="53">
        <f t="shared" si="145"/>
        <v>0</v>
      </c>
      <c r="H1018" s="53">
        <f t="shared" si="145"/>
        <v>0</v>
      </c>
    </row>
    <row r="1019" spans="1:8" ht="102">
      <c r="A1019" s="4"/>
      <c r="B1019" s="5"/>
      <c r="C1019" s="19" t="s">
        <v>261</v>
      </c>
      <c r="D1019" s="19"/>
      <c r="E1019" s="20" t="s">
        <v>262</v>
      </c>
      <c r="F1019" s="53">
        <f t="shared" si="145"/>
        <v>0</v>
      </c>
      <c r="G1019" s="53">
        <f t="shared" si="145"/>
        <v>0</v>
      </c>
      <c r="H1019" s="53">
        <f t="shared" si="145"/>
        <v>0</v>
      </c>
    </row>
    <row r="1020" spans="1:8" ht="12.75">
      <c r="A1020" s="4"/>
      <c r="B1020" s="5"/>
      <c r="C1020" s="19"/>
      <c r="D1020" s="19" t="s">
        <v>161</v>
      </c>
      <c r="E1020" s="20" t="s">
        <v>162</v>
      </c>
      <c r="F1020" s="53"/>
      <c r="G1020" s="53"/>
      <c r="H1020" s="55"/>
    </row>
    <row r="1021" spans="1:8" ht="12.75">
      <c r="A1021" s="4"/>
      <c r="B1021" s="16" t="s">
        <v>291</v>
      </c>
      <c r="C1021" s="16"/>
      <c r="D1021" s="16"/>
      <c r="E1021" s="17" t="s">
        <v>292</v>
      </c>
      <c r="F1021" s="53">
        <f>F1022</f>
        <v>140510</v>
      </c>
      <c r="G1021" s="53">
        <f>G1022</f>
        <v>151900</v>
      </c>
      <c r="H1021" s="53">
        <f>H1022</f>
        <v>163230</v>
      </c>
    </row>
    <row r="1022" spans="1:8" ht="51">
      <c r="A1022" s="4"/>
      <c r="B1022" s="19"/>
      <c r="C1022" s="19" t="s">
        <v>293</v>
      </c>
      <c r="D1022" s="19"/>
      <c r="E1022" s="20" t="s">
        <v>294</v>
      </c>
      <c r="F1022" s="53">
        <f>F1023+F1025+F1027</f>
        <v>140510</v>
      </c>
      <c r="G1022" s="53">
        <f>G1023+G1025+G1027</f>
        <v>151900</v>
      </c>
      <c r="H1022" s="53">
        <f>H1023+H1025+H1027</f>
        <v>163230</v>
      </c>
    </row>
    <row r="1023" spans="1:8" ht="25.5">
      <c r="A1023" s="4"/>
      <c r="B1023" s="19"/>
      <c r="C1023" s="19" t="s">
        <v>295</v>
      </c>
      <c r="D1023" s="3"/>
      <c r="E1023" s="20" t="s">
        <v>296</v>
      </c>
      <c r="F1023" s="53">
        <f>F1024</f>
        <v>35020</v>
      </c>
      <c r="G1023" s="53">
        <f>G1024</f>
        <v>37850</v>
      </c>
      <c r="H1023" s="53">
        <f>H1024</f>
        <v>40670</v>
      </c>
    </row>
    <row r="1024" spans="1:8" ht="25.5">
      <c r="A1024" s="4"/>
      <c r="B1024" s="19"/>
      <c r="C1024" s="19"/>
      <c r="D1024" s="19" t="s">
        <v>64</v>
      </c>
      <c r="E1024" s="20" t="s">
        <v>65</v>
      </c>
      <c r="F1024" s="53">
        <v>35020</v>
      </c>
      <c r="G1024" s="53">
        <v>37850</v>
      </c>
      <c r="H1024" s="55">
        <v>40670</v>
      </c>
    </row>
    <row r="1025" spans="1:8" ht="25.5">
      <c r="A1025" s="4"/>
      <c r="B1025" s="19"/>
      <c r="C1025" s="19" t="s">
        <v>297</v>
      </c>
      <c r="D1025" s="19"/>
      <c r="E1025" s="20" t="s">
        <v>298</v>
      </c>
      <c r="F1025" s="53">
        <f>F1026</f>
        <v>12390</v>
      </c>
      <c r="G1025" s="53">
        <f>G1026</f>
        <v>13400</v>
      </c>
      <c r="H1025" s="53">
        <f>H1026</f>
        <v>14390</v>
      </c>
    </row>
    <row r="1026" spans="1:8" ht="25.5">
      <c r="A1026" s="4"/>
      <c r="B1026" s="19"/>
      <c r="C1026" s="19"/>
      <c r="D1026" s="19" t="s">
        <v>64</v>
      </c>
      <c r="E1026" s="20" t="s">
        <v>65</v>
      </c>
      <c r="F1026" s="53">
        <v>12390</v>
      </c>
      <c r="G1026" s="53">
        <v>13400</v>
      </c>
      <c r="H1026" s="55">
        <v>14390</v>
      </c>
    </row>
    <row r="1027" spans="1:8" ht="25.5">
      <c r="A1027" s="4"/>
      <c r="B1027" s="19"/>
      <c r="C1027" s="19" t="s">
        <v>299</v>
      </c>
      <c r="D1027" s="19"/>
      <c r="E1027" s="20" t="s">
        <v>300</v>
      </c>
      <c r="F1027" s="53">
        <f>F1028</f>
        <v>93100</v>
      </c>
      <c r="G1027" s="53">
        <f>G1028</f>
        <v>100650</v>
      </c>
      <c r="H1027" s="53">
        <f>H1028</f>
        <v>108170</v>
      </c>
    </row>
    <row r="1028" spans="1:8" ht="25.5">
      <c r="A1028" s="4"/>
      <c r="B1028" s="19"/>
      <c r="C1028" s="19"/>
      <c r="D1028" s="19" t="s">
        <v>64</v>
      </c>
      <c r="E1028" s="20" t="s">
        <v>65</v>
      </c>
      <c r="F1028" s="53">
        <v>93100</v>
      </c>
      <c r="G1028" s="53">
        <v>100650</v>
      </c>
      <c r="H1028" s="55">
        <v>108170</v>
      </c>
    </row>
    <row r="1029" spans="1:8" ht="25.5">
      <c r="A1029" s="4"/>
      <c r="B1029" s="16" t="s">
        <v>197</v>
      </c>
      <c r="C1029" s="40"/>
      <c r="D1029" s="40"/>
      <c r="E1029" s="17" t="s">
        <v>198</v>
      </c>
      <c r="F1029" s="53">
        <f aca="true" t="shared" si="146" ref="F1029:H1030">F1030</f>
        <v>19852</v>
      </c>
      <c r="G1029" s="53">
        <f t="shared" si="146"/>
        <v>22235</v>
      </c>
      <c r="H1029" s="53">
        <f t="shared" si="146"/>
        <v>24926</v>
      </c>
    </row>
    <row r="1030" spans="1:8" ht="12.75">
      <c r="A1030" s="4"/>
      <c r="B1030" s="19"/>
      <c r="C1030" s="19" t="s">
        <v>164</v>
      </c>
      <c r="D1030" s="19"/>
      <c r="E1030" s="20" t="s">
        <v>165</v>
      </c>
      <c r="F1030" s="53">
        <f t="shared" si="146"/>
        <v>19852</v>
      </c>
      <c r="G1030" s="53">
        <f t="shared" si="146"/>
        <v>22235</v>
      </c>
      <c r="H1030" s="53">
        <f t="shared" si="146"/>
        <v>24926</v>
      </c>
    </row>
    <row r="1031" spans="1:8" ht="76.5">
      <c r="A1031" s="4"/>
      <c r="B1031" s="19"/>
      <c r="C1031" s="19" t="s">
        <v>199</v>
      </c>
      <c r="D1031" s="19"/>
      <c r="E1031" s="20" t="s">
        <v>200</v>
      </c>
      <c r="F1031" s="53">
        <f>F1032+F1034</f>
        <v>19852</v>
      </c>
      <c r="G1031" s="53">
        <f>G1032+G1034</f>
        <v>22235</v>
      </c>
      <c r="H1031" s="53">
        <f>H1032+H1034</f>
        <v>24926</v>
      </c>
    </row>
    <row r="1032" spans="1:8" ht="89.25">
      <c r="A1032" s="4"/>
      <c r="B1032" s="19"/>
      <c r="C1032" s="19" t="s">
        <v>201</v>
      </c>
      <c r="D1032" s="19"/>
      <c r="E1032" s="20" t="s">
        <v>202</v>
      </c>
      <c r="F1032" s="53">
        <f>F1033</f>
        <v>13235</v>
      </c>
      <c r="G1032" s="53">
        <f>G1033</f>
        <v>14824</v>
      </c>
      <c r="H1032" s="53">
        <f>H1033</f>
        <v>16617</v>
      </c>
    </row>
    <row r="1033" spans="1:8" ht="12.75">
      <c r="A1033" s="4"/>
      <c r="B1033" s="19"/>
      <c r="C1033" s="19"/>
      <c r="D1033" s="19" t="s">
        <v>161</v>
      </c>
      <c r="E1033" s="20" t="s">
        <v>162</v>
      </c>
      <c r="F1033" s="53">
        <v>13235</v>
      </c>
      <c r="G1033" s="53">
        <v>14824</v>
      </c>
      <c r="H1033" s="55">
        <v>16617</v>
      </c>
    </row>
    <row r="1034" spans="1:8" ht="76.5">
      <c r="A1034" s="4"/>
      <c r="B1034" s="19"/>
      <c r="C1034" s="19" t="s">
        <v>203</v>
      </c>
      <c r="D1034" s="19"/>
      <c r="E1034" s="20" t="s">
        <v>204</v>
      </c>
      <c r="F1034" s="53">
        <f>F1035</f>
        <v>6617</v>
      </c>
      <c r="G1034" s="53">
        <f>G1035</f>
        <v>7411</v>
      </c>
      <c r="H1034" s="53">
        <f>H1035</f>
        <v>8309</v>
      </c>
    </row>
    <row r="1035" spans="1:8" ht="12.75">
      <c r="A1035" s="4"/>
      <c r="B1035" s="19"/>
      <c r="C1035" s="19"/>
      <c r="D1035" s="19" t="s">
        <v>161</v>
      </c>
      <c r="E1035" s="20" t="s">
        <v>162</v>
      </c>
      <c r="F1035" s="53">
        <v>6617</v>
      </c>
      <c r="G1035" s="53">
        <v>7411</v>
      </c>
      <c r="H1035" s="55">
        <v>8309</v>
      </c>
    </row>
    <row r="1036" spans="1:8" s="10" customFormat="1" ht="25.5">
      <c r="A1036" s="6">
        <v>700</v>
      </c>
      <c r="B1036" s="6"/>
      <c r="C1036" s="6"/>
      <c r="D1036" s="6"/>
      <c r="E1036" s="70" t="s">
        <v>316</v>
      </c>
      <c r="F1036" s="6">
        <f>F1037+F1041</f>
        <v>1624253</v>
      </c>
      <c r="G1036" s="6">
        <f>G1037+G1041</f>
        <v>1694300</v>
      </c>
      <c r="H1036" s="6">
        <f>H1037+H1041</f>
        <v>1887900</v>
      </c>
    </row>
    <row r="1037" spans="1:8" ht="12.75">
      <c r="A1037" s="4"/>
      <c r="B1037" s="16" t="s">
        <v>265</v>
      </c>
      <c r="C1037" s="16"/>
      <c r="D1037" s="16"/>
      <c r="E1037" s="17" t="s">
        <v>266</v>
      </c>
      <c r="F1037" s="4">
        <f aca="true" t="shared" si="147" ref="F1037:H1039">F1038</f>
        <v>1604400</v>
      </c>
      <c r="G1037" s="4">
        <f t="shared" si="147"/>
        <v>1694300</v>
      </c>
      <c r="H1037" s="4">
        <f t="shared" si="147"/>
        <v>1887900</v>
      </c>
    </row>
    <row r="1038" spans="1:8" ht="25.5">
      <c r="A1038" s="4"/>
      <c r="B1038" s="4"/>
      <c r="C1038" s="19" t="s">
        <v>317</v>
      </c>
      <c r="D1038" s="19"/>
      <c r="E1038" s="20" t="s">
        <v>318</v>
      </c>
      <c r="F1038" s="4">
        <f t="shared" si="147"/>
        <v>1604400</v>
      </c>
      <c r="G1038" s="4">
        <f t="shared" si="147"/>
        <v>1694300</v>
      </c>
      <c r="H1038" s="4">
        <f t="shared" si="147"/>
        <v>1887900</v>
      </c>
    </row>
    <row r="1039" spans="1:8" ht="25.5">
      <c r="A1039" s="4"/>
      <c r="B1039" s="4"/>
      <c r="C1039" s="19" t="s">
        <v>319</v>
      </c>
      <c r="D1039" s="19"/>
      <c r="E1039" s="20" t="s">
        <v>240</v>
      </c>
      <c r="F1039" s="4">
        <f t="shared" si="147"/>
        <v>1604400</v>
      </c>
      <c r="G1039" s="4">
        <f t="shared" si="147"/>
        <v>1694300</v>
      </c>
      <c r="H1039" s="4">
        <f t="shared" si="147"/>
        <v>1887900</v>
      </c>
    </row>
    <row r="1040" spans="1:8" ht="25.5">
      <c r="A1040" s="4"/>
      <c r="B1040" s="4"/>
      <c r="C1040" s="19"/>
      <c r="D1040" s="19" t="s">
        <v>64</v>
      </c>
      <c r="E1040" s="20" t="s">
        <v>65</v>
      </c>
      <c r="F1040" s="4">
        <v>1604400</v>
      </c>
      <c r="G1040" s="55">
        <v>1694300</v>
      </c>
      <c r="H1040" s="55">
        <v>1887900</v>
      </c>
    </row>
    <row r="1041" spans="1:8" ht="12.75">
      <c r="A1041" s="4"/>
      <c r="B1041" s="12">
        <v>1000</v>
      </c>
      <c r="C1041" s="12"/>
      <c r="D1041" s="12"/>
      <c r="E1041" s="13" t="s">
        <v>155</v>
      </c>
      <c r="F1041" s="71">
        <f>F1042+F1046</f>
        <v>19853</v>
      </c>
      <c r="G1041" s="71">
        <f>G1042+G1046</f>
        <v>0</v>
      </c>
      <c r="H1041" s="71">
        <f>H1042+H1046</f>
        <v>0</v>
      </c>
    </row>
    <row r="1042" spans="1:8" ht="25.5">
      <c r="A1042" s="4"/>
      <c r="B1042" s="16">
        <v>1003</v>
      </c>
      <c r="C1042" s="16"/>
      <c r="D1042" s="16"/>
      <c r="E1042" s="17" t="s">
        <v>163</v>
      </c>
      <c r="F1042" s="4">
        <f aca="true" t="shared" si="148" ref="F1042:H1044">F1043</f>
        <v>0</v>
      </c>
      <c r="G1042" s="4">
        <f t="shared" si="148"/>
        <v>0</v>
      </c>
      <c r="H1042" s="4">
        <f t="shared" si="148"/>
        <v>0</v>
      </c>
    </row>
    <row r="1043" spans="1:8" ht="12.75">
      <c r="A1043" s="4"/>
      <c r="B1043" s="5"/>
      <c r="C1043" s="19" t="s">
        <v>164</v>
      </c>
      <c r="D1043" s="19"/>
      <c r="E1043" s="20" t="s">
        <v>165</v>
      </c>
      <c r="F1043" s="4">
        <f t="shared" si="148"/>
        <v>0</v>
      </c>
      <c r="G1043" s="4">
        <f t="shared" si="148"/>
        <v>0</v>
      </c>
      <c r="H1043" s="4">
        <f t="shared" si="148"/>
        <v>0</v>
      </c>
    </row>
    <row r="1044" spans="1:8" ht="102">
      <c r="A1044" s="4"/>
      <c r="B1044" s="5"/>
      <c r="C1044" s="19" t="s">
        <v>261</v>
      </c>
      <c r="D1044" s="19"/>
      <c r="E1044" s="20" t="s">
        <v>262</v>
      </c>
      <c r="F1044" s="4">
        <f t="shared" si="148"/>
        <v>0</v>
      </c>
      <c r="G1044" s="4">
        <f t="shared" si="148"/>
        <v>0</v>
      </c>
      <c r="H1044" s="4">
        <f t="shared" si="148"/>
        <v>0</v>
      </c>
    </row>
    <row r="1045" spans="1:8" ht="12.75">
      <c r="A1045" s="4"/>
      <c r="B1045" s="5"/>
      <c r="C1045" s="19"/>
      <c r="D1045" s="19" t="s">
        <v>161</v>
      </c>
      <c r="E1045" s="20" t="s">
        <v>162</v>
      </c>
      <c r="F1045" s="4"/>
      <c r="G1045" s="4"/>
      <c r="H1045" s="4"/>
    </row>
    <row r="1046" spans="1:8" ht="25.5">
      <c r="A1046" s="4"/>
      <c r="B1046" s="16" t="s">
        <v>197</v>
      </c>
      <c r="C1046" s="40"/>
      <c r="D1046" s="40"/>
      <c r="E1046" s="17" t="s">
        <v>198</v>
      </c>
      <c r="F1046" s="4">
        <f aca="true" t="shared" si="149" ref="F1046:H1047">F1047</f>
        <v>19853</v>
      </c>
      <c r="G1046" s="4">
        <f t="shared" si="149"/>
        <v>0</v>
      </c>
      <c r="H1046" s="4">
        <f t="shared" si="149"/>
        <v>0</v>
      </c>
    </row>
    <row r="1047" spans="1:8" ht="12.75">
      <c r="A1047" s="4"/>
      <c r="B1047" s="19"/>
      <c r="C1047" s="19" t="s">
        <v>164</v>
      </c>
      <c r="D1047" s="19"/>
      <c r="E1047" s="20" t="s">
        <v>165</v>
      </c>
      <c r="F1047" s="4">
        <f t="shared" si="149"/>
        <v>19853</v>
      </c>
      <c r="G1047" s="4">
        <f t="shared" si="149"/>
        <v>0</v>
      </c>
      <c r="H1047" s="4">
        <f t="shared" si="149"/>
        <v>0</v>
      </c>
    </row>
    <row r="1048" spans="1:8" ht="76.5">
      <c r="A1048" s="4"/>
      <c r="B1048" s="19"/>
      <c r="C1048" s="19" t="s">
        <v>199</v>
      </c>
      <c r="D1048" s="19"/>
      <c r="E1048" s="20" t="s">
        <v>200</v>
      </c>
      <c r="F1048" s="4">
        <f>F1049+F1051</f>
        <v>19853</v>
      </c>
      <c r="G1048" s="4">
        <f>G1049+G1051</f>
        <v>0</v>
      </c>
      <c r="H1048" s="4">
        <f>H1049+H1051</f>
        <v>0</v>
      </c>
    </row>
    <row r="1049" spans="1:8" ht="89.25">
      <c r="A1049" s="4"/>
      <c r="B1049" s="19"/>
      <c r="C1049" s="19" t="s">
        <v>201</v>
      </c>
      <c r="D1049" s="19"/>
      <c r="E1049" s="20" t="s">
        <v>202</v>
      </c>
      <c r="F1049" s="4">
        <f>F1050</f>
        <v>13235</v>
      </c>
      <c r="G1049" s="4">
        <f>G1050</f>
        <v>0</v>
      </c>
      <c r="H1049" s="4">
        <f>H1050</f>
        <v>0</v>
      </c>
    </row>
    <row r="1050" spans="1:8" ht="12.75">
      <c r="A1050" s="4"/>
      <c r="B1050" s="19"/>
      <c r="C1050" s="19"/>
      <c r="D1050" s="19" t="s">
        <v>161</v>
      </c>
      <c r="E1050" s="20" t="s">
        <v>162</v>
      </c>
      <c r="F1050" s="4">
        <v>13235</v>
      </c>
      <c r="G1050" s="55">
        <v>0</v>
      </c>
      <c r="H1050" s="55">
        <v>0</v>
      </c>
    </row>
    <row r="1051" spans="1:8" ht="76.5">
      <c r="A1051" s="4"/>
      <c r="B1051" s="19"/>
      <c r="C1051" s="19" t="s">
        <v>203</v>
      </c>
      <c r="D1051" s="19"/>
      <c r="E1051" s="20" t="s">
        <v>204</v>
      </c>
      <c r="F1051" s="4">
        <f>F1052</f>
        <v>6618</v>
      </c>
      <c r="G1051" s="4">
        <f>G1052</f>
        <v>0</v>
      </c>
      <c r="H1051" s="4">
        <f>H1052</f>
        <v>0</v>
      </c>
    </row>
    <row r="1052" spans="1:8" ht="12.75">
      <c r="A1052" s="4"/>
      <c r="B1052" s="19"/>
      <c r="C1052" s="19"/>
      <c r="D1052" s="19" t="s">
        <v>161</v>
      </c>
      <c r="E1052" s="20" t="s">
        <v>162</v>
      </c>
      <c r="F1052" s="4">
        <v>6618</v>
      </c>
      <c r="G1052" s="55">
        <v>0</v>
      </c>
      <c r="H1052" s="55">
        <v>0</v>
      </c>
    </row>
    <row r="1053" spans="1:8" s="10" customFormat="1" ht="25.5">
      <c r="A1053" s="6">
        <v>700</v>
      </c>
      <c r="B1053" s="6"/>
      <c r="C1053" s="6"/>
      <c r="D1053" s="6"/>
      <c r="E1053" s="70" t="s">
        <v>320</v>
      </c>
      <c r="F1053" s="6">
        <f>F1054+F1060</f>
        <v>1824100</v>
      </c>
      <c r="G1053" s="6">
        <f>G1054+G1060</f>
        <v>1944266</v>
      </c>
      <c r="H1053" s="6">
        <f>H1054+H1060</f>
        <v>2030060</v>
      </c>
    </row>
    <row r="1054" spans="1:8" s="49" customFormat="1" ht="12.75">
      <c r="A1054" s="48"/>
      <c r="B1054" s="72" t="s">
        <v>265</v>
      </c>
      <c r="C1054" s="72"/>
      <c r="D1054" s="72"/>
      <c r="E1054" s="73" t="s">
        <v>266</v>
      </c>
      <c r="F1054" s="74">
        <f aca="true" t="shared" si="150" ref="F1054:H1057">F1055</f>
        <v>1809800</v>
      </c>
      <c r="G1054" s="74">
        <f t="shared" si="150"/>
        <v>1905700</v>
      </c>
      <c r="H1054" s="74">
        <f t="shared" si="150"/>
        <v>2012100</v>
      </c>
    </row>
    <row r="1055" spans="1:8" ht="12.75">
      <c r="A1055" s="4"/>
      <c r="B1055" s="16" t="s">
        <v>265</v>
      </c>
      <c r="C1055" s="16"/>
      <c r="D1055" s="16"/>
      <c r="E1055" s="17" t="s">
        <v>266</v>
      </c>
      <c r="F1055" s="4">
        <f t="shared" si="150"/>
        <v>1809800</v>
      </c>
      <c r="G1055" s="4">
        <f t="shared" si="150"/>
        <v>1905700</v>
      </c>
      <c r="H1055" s="4">
        <f t="shared" si="150"/>
        <v>2012100</v>
      </c>
    </row>
    <row r="1056" spans="1:8" ht="25.5">
      <c r="A1056" s="4"/>
      <c r="B1056" s="4"/>
      <c r="C1056" s="19" t="s">
        <v>317</v>
      </c>
      <c r="D1056" s="19"/>
      <c r="E1056" s="20" t="s">
        <v>318</v>
      </c>
      <c r="F1056" s="4">
        <f t="shared" si="150"/>
        <v>1809800</v>
      </c>
      <c r="G1056" s="4">
        <f t="shared" si="150"/>
        <v>1905700</v>
      </c>
      <c r="H1056" s="4">
        <f t="shared" si="150"/>
        <v>2012100</v>
      </c>
    </row>
    <row r="1057" spans="1:8" ht="25.5">
      <c r="A1057" s="4"/>
      <c r="B1057" s="4"/>
      <c r="C1057" s="19" t="s">
        <v>319</v>
      </c>
      <c r="D1057" s="19"/>
      <c r="E1057" s="20" t="s">
        <v>240</v>
      </c>
      <c r="F1057" s="4">
        <f t="shared" si="150"/>
        <v>1809800</v>
      </c>
      <c r="G1057" s="4">
        <f t="shared" si="150"/>
        <v>1905700</v>
      </c>
      <c r="H1057" s="4">
        <f t="shared" si="150"/>
        <v>2012100</v>
      </c>
    </row>
    <row r="1058" spans="1:8" ht="25.5">
      <c r="A1058" s="4"/>
      <c r="B1058" s="4"/>
      <c r="C1058" s="19"/>
      <c r="D1058" s="19" t="s">
        <v>64</v>
      </c>
      <c r="E1058" s="20" t="s">
        <v>65</v>
      </c>
      <c r="F1058" s="4">
        <v>1809800</v>
      </c>
      <c r="G1058" s="55">
        <v>1905700</v>
      </c>
      <c r="H1058" s="55">
        <v>2012100</v>
      </c>
    </row>
    <row r="1059" spans="1:8" ht="38.25">
      <c r="A1059" s="4"/>
      <c r="B1059" s="4"/>
      <c r="C1059" s="19"/>
      <c r="D1059" s="19"/>
      <c r="E1059" s="20" t="s">
        <v>33</v>
      </c>
      <c r="F1059" s="4">
        <v>53000</v>
      </c>
      <c r="G1059" s="55">
        <v>53000</v>
      </c>
      <c r="H1059" s="55">
        <v>53000</v>
      </c>
    </row>
    <row r="1060" spans="1:8" ht="12.75">
      <c r="A1060" s="4"/>
      <c r="B1060" s="12">
        <v>1000</v>
      </c>
      <c r="C1060" s="12"/>
      <c r="D1060" s="12"/>
      <c r="E1060" s="13" t="s">
        <v>155</v>
      </c>
      <c r="F1060" s="71">
        <f>F1061+F1065</f>
        <v>14300</v>
      </c>
      <c r="G1060" s="71">
        <f>G1061+G1065</f>
        <v>38566</v>
      </c>
      <c r="H1060" s="71">
        <f>H1061+H1065</f>
        <v>17960</v>
      </c>
    </row>
    <row r="1061" spans="1:8" ht="25.5">
      <c r="A1061" s="4"/>
      <c r="B1061" s="16">
        <v>1003</v>
      </c>
      <c r="C1061" s="16"/>
      <c r="D1061" s="16"/>
      <c r="E1061" s="17" t="s">
        <v>163</v>
      </c>
      <c r="F1061" s="4">
        <f aca="true" t="shared" si="151" ref="F1061:H1063">F1062</f>
        <v>14300</v>
      </c>
      <c r="G1061" s="4">
        <f t="shared" si="151"/>
        <v>16330</v>
      </c>
      <c r="H1061" s="4">
        <f t="shared" si="151"/>
        <v>17960</v>
      </c>
    </row>
    <row r="1062" spans="1:8" ht="12.75">
      <c r="A1062" s="4"/>
      <c r="B1062" s="5"/>
      <c r="C1062" s="19" t="s">
        <v>164</v>
      </c>
      <c r="D1062" s="19"/>
      <c r="E1062" s="20" t="s">
        <v>165</v>
      </c>
      <c r="F1062" s="4">
        <f t="shared" si="151"/>
        <v>14300</v>
      </c>
      <c r="G1062" s="4">
        <f t="shared" si="151"/>
        <v>16330</v>
      </c>
      <c r="H1062" s="4">
        <f t="shared" si="151"/>
        <v>17960</v>
      </c>
    </row>
    <row r="1063" spans="1:8" ht="102">
      <c r="A1063" s="4"/>
      <c r="B1063" s="5"/>
      <c r="C1063" s="19" t="s">
        <v>261</v>
      </c>
      <c r="D1063" s="19"/>
      <c r="E1063" s="20" t="s">
        <v>262</v>
      </c>
      <c r="F1063" s="4">
        <f t="shared" si="151"/>
        <v>14300</v>
      </c>
      <c r="G1063" s="4">
        <f t="shared" si="151"/>
        <v>16330</v>
      </c>
      <c r="H1063" s="4">
        <f t="shared" si="151"/>
        <v>17960</v>
      </c>
    </row>
    <row r="1064" spans="1:8" ht="12.75">
      <c r="A1064" s="4"/>
      <c r="B1064" s="5"/>
      <c r="C1064" s="19"/>
      <c r="D1064" s="19" t="s">
        <v>161</v>
      </c>
      <c r="E1064" s="20" t="s">
        <v>162</v>
      </c>
      <c r="F1064" s="4">
        <v>14300</v>
      </c>
      <c r="G1064" s="55">
        <v>16330</v>
      </c>
      <c r="H1064" s="55">
        <v>17960</v>
      </c>
    </row>
    <row r="1065" spans="1:8" ht="25.5">
      <c r="A1065" s="4"/>
      <c r="B1065" s="16" t="s">
        <v>197</v>
      </c>
      <c r="C1065" s="40"/>
      <c r="D1065" s="40"/>
      <c r="E1065" s="17" t="s">
        <v>198</v>
      </c>
      <c r="F1065" s="4">
        <f aca="true" t="shared" si="152" ref="F1065:H1066">F1066</f>
        <v>0</v>
      </c>
      <c r="G1065" s="4">
        <f t="shared" si="152"/>
        <v>22236</v>
      </c>
      <c r="H1065" s="4">
        <f t="shared" si="152"/>
        <v>0</v>
      </c>
    </row>
    <row r="1066" spans="1:8" ht="12.75">
      <c r="A1066" s="4"/>
      <c r="B1066" s="19"/>
      <c r="C1066" s="19" t="s">
        <v>164</v>
      </c>
      <c r="D1066" s="19"/>
      <c r="E1066" s="20" t="s">
        <v>165</v>
      </c>
      <c r="F1066" s="4">
        <f t="shared" si="152"/>
        <v>0</v>
      </c>
      <c r="G1066" s="4">
        <f t="shared" si="152"/>
        <v>22236</v>
      </c>
      <c r="H1066" s="4">
        <f t="shared" si="152"/>
        <v>0</v>
      </c>
    </row>
    <row r="1067" spans="1:8" ht="76.5">
      <c r="A1067" s="4"/>
      <c r="B1067" s="19"/>
      <c r="C1067" s="19" t="s">
        <v>199</v>
      </c>
      <c r="D1067" s="19"/>
      <c r="E1067" s="20" t="s">
        <v>200</v>
      </c>
      <c r="F1067" s="4">
        <f>F1068+F1070</f>
        <v>0</v>
      </c>
      <c r="G1067" s="4">
        <f>G1068+G1070</f>
        <v>22236</v>
      </c>
      <c r="H1067" s="4">
        <f>H1068+H1070</f>
        <v>0</v>
      </c>
    </row>
    <row r="1068" spans="1:8" ht="89.25">
      <c r="A1068" s="4"/>
      <c r="B1068" s="19"/>
      <c r="C1068" s="19" t="s">
        <v>201</v>
      </c>
      <c r="D1068" s="19"/>
      <c r="E1068" s="20" t="s">
        <v>202</v>
      </c>
      <c r="F1068" s="4">
        <f>F1069</f>
        <v>0</v>
      </c>
      <c r="G1068" s="4">
        <f>G1069</f>
        <v>14824</v>
      </c>
      <c r="H1068" s="4">
        <f>H1069</f>
        <v>0</v>
      </c>
    </row>
    <row r="1069" spans="1:8" ht="12.75">
      <c r="A1069" s="4"/>
      <c r="B1069" s="19"/>
      <c r="C1069" s="19"/>
      <c r="D1069" s="19" t="s">
        <v>161</v>
      </c>
      <c r="E1069" s="20" t="s">
        <v>162</v>
      </c>
      <c r="F1069" s="4">
        <v>0</v>
      </c>
      <c r="G1069" s="55">
        <v>14824</v>
      </c>
      <c r="H1069" s="55">
        <v>0</v>
      </c>
    </row>
    <row r="1070" spans="1:8" ht="76.5">
      <c r="A1070" s="4"/>
      <c r="B1070" s="19"/>
      <c r="C1070" s="19" t="s">
        <v>203</v>
      </c>
      <c r="D1070" s="19"/>
      <c r="E1070" s="20" t="s">
        <v>204</v>
      </c>
      <c r="F1070" s="4">
        <f>F1071</f>
        <v>0</v>
      </c>
      <c r="G1070" s="4">
        <f>G1071</f>
        <v>7412</v>
      </c>
      <c r="H1070" s="4">
        <f>H1071</f>
        <v>0</v>
      </c>
    </row>
    <row r="1071" spans="1:8" ht="12.75">
      <c r="A1071" s="4"/>
      <c r="B1071" s="19"/>
      <c r="C1071" s="19"/>
      <c r="D1071" s="19" t="s">
        <v>161</v>
      </c>
      <c r="E1071" s="20" t="s">
        <v>162</v>
      </c>
      <c r="F1071" s="4">
        <v>0</v>
      </c>
      <c r="G1071" s="55">
        <v>7412</v>
      </c>
      <c r="H1071" s="55">
        <v>0</v>
      </c>
    </row>
    <row r="1072" spans="1:8" s="10" customFormat="1" ht="25.5">
      <c r="A1072" s="6">
        <v>700</v>
      </c>
      <c r="B1072" s="6"/>
      <c r="C1072" s="6"/>
      <c r="D1072" s="6"/>
      <c r="E1072" s="70" t="s">
        <v>321</v>
      </c>
      <c r="F1072" s="75">
        <f>F1073+F1086</f>
        <v>3984390</v>
      </c>
      <c r="G1072" s="75">
        <f>G1073+G1086</f>
        <v>4294230</v>
      </c>
      <c r="H1072" s="75">
        <f>H1073+H1086</f>
        <v>4697716</v>
      </c>
    </row>
    <row r="1073" spans="1:8" ht="25.5">
      <c r="A1073" s="4"/>
      <c r="B1073" s="12" t="s">
        <v>322</v>
      </c>
      <c r="C1073" s="12"/>
      <c r="D1073" s="12"/>
      <c r="E1073" s="13" t="s">
        <v>323</v>
      </c>
      <c r="F1073" s="76">
        <f>F1074+F1081</f>
        <v>3964700</v>
      </c>
      <c r="G1073" s="76">
        <f>G1074+G1081</f>
        <v>4273000</v>
      </c>
      <c r="H1073" s="76">
        <f>H1074+H1081</f>
        <v>4650000</v>
      </c>
    </row>
    <row r="1074" spans="1:8" ht="12.75">
      <c r="A1074" s="4"/>
      <c r="B1074" s="16" t="s">
        <v>324</v>
      </c>
      <c r="C1074" s="16"/>
      <c r="D1074" s="16"/>
      <c r="E1074" s="17" t="s">
        <v>325</v>
      </c>
      <c r="F1074" s="55">
        <f aca="true" t="shared" si="153" ref="F1074:H1076">F1075</f>
        <v>3302500</v>
      </c>
      <c r="G1074" s="55">
        <f t="shared" si="153"/>
        <v>3560000</v>
      </c>
      <c r="H1074" s="55">
        <f t="shared" si="153"/>
        <v>3850000</v>
      </c>
    </row>
    <row r="1075" spans="1:8" ht="38.25">
      <c r="A1075" s="4"/>
      <c r="B1075" s="19"/>
      <c r="C1075" s="19" t="s">
        <v>326</v>
      </c>
      <c r="D1075" s="19"/>
      <c r="E1075" s="20" t="s">
        <v>327</v>
      </c>
      <c r="F1075" s="21">
        <f t="shared" si="153"/>
        <v>3302500</v>
      </c>
      <c r="G1075" s="21">
        <f t="shared" si="153"/>
        <v>3560000</v>
      </c>
      <c r="H1075" s="21">
        <f t="shared" si="153"/>
        <v>3850000</v>
      </c>
    </row>
    <row r="1076" spans="1:8" ht="25.5">
      <c r="A1076" s="4"/>
      <c r="B1076" s="19"/>
      <c r="C1076" s="19" t="s">
        <v>328</v>
      </c>
      <c r="D1076" s="19"/>
      <c r="E1076" s="20" t="s">
        <v>240</v>
      </c>
      <c r="F1076" s="21">
        <f t="shared" si="153"/>
        <v>3302500</v>
      </c>
      <c r="G1076" s="21">
        <f t="shared" si="153"/>
        <v>3560000</v>
      </c>
      <c r="H1076" s="21">
        <f t="shared" si="153"/>
        <v>3850000</v>
      </c>
    </row>
    <row r="1077" spans="1:8" ht="25.5">
      <c r="A1077" s="4"/>
      <c r="B1077" s="19"/>
      <c r="C1077" s="19"/>
      <c r="D1077" s="19" t="s">
        <v>64</v>
      </c>
      <c r="E1077" s="20" t="s">
        <v>65</v>
      </c>
      <c r="F1077" s="21">
        <v>3302500</v>
      </c>
      <c r="G1077" s="21">
        <v>3560000</v>
      </c>
      <c r="H1077" s="21">
        <v>3850000</v>
      </c>
    </row>
    <row r="1078" spans="1:8" ht="12.75" hidden="1">
      <c r="A1078" s="4"/>
      <c r="B1078" s="19"/>
      <c r="C1078" s="19"/>
      <c r="D1078" s="19"/>
      <c r="E1078" s="20"/>
      <c r="F1078" s="21"/>
      <c r="G1078" s="21"/>
      <c r="H1078" s="21"/>
    </row>
    <row r="1079" spans="1:8" ht="12.75" hidden="1">
      <c r="A1079" s="4"/>
      <c r="B1079" s="19"/>
      <c r="C1079" s="19"/>
      <c r="D1079" s="19"/>
      <c r="E1079" s="20"/>
      <c r="F1079" s="21"/>
      <c r="G1079" s="3"/>
      <c r="H1079" s="21"/>
    </row>
    <row r="1080" spans="1:8" ht="38.25">
      <c r="A1080" s="4"/>
      <c r="B1080" s="19"/>
      <c r="C1080" s="19"/>
      <c r="D1080" s="19"/>
      <c r="E1080" s="20" t="s">
        <v>33</v>
      </c>
      <c r="F1080" s="21">
        <v>151000</v>
      </c>
      <c r="G1080" s="3">
        <v>166000</v>
      </c>
      <c r="H1080" s="21">
        <v>182000</v>
      </c>
    </row>
    <row r="1081" spans="1:8" ht="38.25">
      <c r="A1081" s="4"/>
      <c r="B1081" s="16" t="s">
        <v>329</v>
      </c>
      <c r="C1081" s="16"/>
      <c r="D1081" s="16"/>
      <c r="E1081" s="17" t="s">
        <v>330</v>
      </c>
      <c r="F1081" s="18">
        <f aca="true" t="shared" si="154" ref="F1081:H1084">F1082</f>
        <v>662200</v>
      </c>
      <c r="G1081" s="18">
        <f t="shared" si="154"/>
        <v>713000</v>
      </c>
      <c r="H1081" s="18">
        <f t="shared" si="154"/>
        <v>800000</v>
      </c>
    </row>
    <row r="1082" spans="1:8" ht="63.75">
      <c r="A1082" s="4"/>
      <c r="B1082" s="19"/>
      <c r="C1082" s="19" t="s">
        <v>237</v>
      </c>
      <c r="D1082" s="19"/>
      <c r="E1082" s="20" t="s">
        <v>238</v>
      </c>
      <c r="F1082" s="21">
        <f t="shared" si="154"/>
        <v>662200</v>
      </c>
      <c r="G1082" s="21">
        <f t="shared" si="154"/>
        <v>713000</v>
      </c>
      <c r="H1082" s="21">
        <f t="shared" si="154"/>
        <v>800000</v>
      </c>
    </row>
    <row r="1083" spans="1:8" ht="25.5">
      <c r="A1083" s="4"/>
      <c r="B1083" s="19"/>
      <c r="C1083" s="19" t="s">
        <v>239</v>
      </c>
      <c r="D1083" s="19"/>
      <c r="E1083" s="20" t="s">
        <v>240</v>
      </c>
      <c r="F1083" s="21">
        <f t="shared" si="154"/>
        <v>662200</v>
      </c>
      <c r="G1083" s="21">
        <f t="shared" si="154"/>
        <v>713000</v>
      </c>
      <c r="H1083" s="21">
        <f t="shared" si="154"/>
        <v>800000</v>
      </c>
    </row>
    <row r="1084" spans="1:8" ht="12.75">
      <c r="A1084" s="4"/>
      <c r="B1084" s="19"/>
      <c r="C1084" s="19" t="s">
        <v>243</v>
      </c>
      <c r="D1084" s="19"/>
      <c r="E1084" s="20" t="s">
        <v>244</v>
      </c>
      <c r="F1084" s="21">
        <f t="shared" si="154"/>
        <v>662200</v>
      </c>
      <c r="G1084" s="21">
        <f t="shared" si="154"/>
        <v>713000</v>
      </c>
      <c r="H1084" s="21">
        <f t="shared" si="154"/>
        <v>800000</v>
      </c>
    </row>
    <row r="1085" spans="1:8" ht="25.5">
      <c r="A1085" s="4"/>
      <c r="B1085" s="19"/>
      <c r="C1085" s="19"/>
      <c r="D1085" s="19" t="s">
        <v>64</v>
      </c>
      <c r="E1085" s="20" t="s">
        <v>65</v>
      </c>
      <c r="F1085" s="21">
        <v>662200</v>
      </c>
      <c r="G1085" s="3">
        <v>713000</v>
      </c>
      <c r="H1085" s="21">
        <v>800000</v>
      </c>
    </row>
    <row r="1086" spans="1:8" ht="12.75">
      <c r="A1086" s="4"/>
      <c r="B1086" s="12">
        <v>1000</v>
      </c>
      <c r="C1086" s="12"/>
      <c r="D1086" s="12"/>
      <c r="E1086" s="13" t="s">
        <v>155</v>
      </c>
      <c r="F1086" s="71">
        <f>F1087+F1091</f>
        <v>19690</v>
      </c>
      <c r="G1086" s="71">
        <f>G1087+G1091</f>
        <v>21230</v>
      </c>
      <c r="H1086" s="71">
        <f>H1087+H1091</f>
        <v>47716</v>
      </c>
    </row>
    <row r="1087" spans="1:8" ht="25.5">
      <c r="A1087" s="4"/>
      <c r="B1087" s="16">
        <v>1003</v>
      </c>
      <c r="C1087" s="16"/>
      <c r="D1087" s="16"/>
      <c r="E1087" s="17" t="s">
        <v>163</v>
      </c>
      <c r="F1087" s="4">
        <f aca="true" t="shared" si="155" ref="F1087:H1089">F1088</f>
        <v>19690</v>
      </c>
      <c r="G1087" s="4">
        <f t="shared" si="155"/>
        <v>21230</v>
      </c>
      <c r="H1087" s="4">
        <f t="shared" si="155"/>
        <v>22790</v>
      </c>
    </row>
    <row r="1088" spans="1:8" ht="12.75">
      <c r="A1088" s="4"/>
      <c r="B1088" s="5"/>
      <c r="C1088" s="19" t="s">
        <v>164</v>
      </c>
      <c r="D1088" s="19"/>
      <c r="E1088" s="20" t="s">
        <v>165</v>
      </c>
      <c r="F1088" s="4">
        <f t="shared" si="155"/>
        <v>19690</v>
      </c>
      <c r="G1088" s="4">
        <f t="shared" si="155"/>
        <v>21230</v>
      </c>
      <c r="H1088" s="4">
        <f t="shared" si="155"/>
        <v>22790</v>
      </c>
    </row>
    <row r="1089" spans="1:8" ht="102">
      <c r="A1089" s="4"/>
      <c r="B1089" s="5"/>
      <c r="C1089" s="19" t="s">
        <v>261</v>
      </c>
      <c r="D1089" s="19"/>
      <c r="E1089" s="20" t="s">
        <v>262</v>
      </c>
      <c r="F1089" s="4">
        <f t="shared" si="155"/>
        <v>19690</v>
      </c>
      <c r="G1089" s="4">
        <f t="shared" si="155"/>
        <v>21230</v>
      </c>
      <c r="H1089" s="4">
        <f t="shared" si="155"/>
        <v>22790</v>
      </c>
    </row>
    <row r="1090" spans="1:8" ht="12.75">
      <c r="A1090" s="4"/>
      <c r="B1090" s="5"/>
      <c r="C1090" s="19"/>
      <c r="D1090" s="19" t="s">
        <v>161</v>
      </c>
      <c r="E1090" s="20" t="s">
        <v>162</v>
      </c>
      <c r="F1090" s="4">
        <v>19690</v>
      </c>
      <c r="G1090" s="55">
        <v>21230</v>
      </c>
      <c r="H1090" s="55">
        <v>22790</v>
      </c>
    </row>
    <row r="1091" spans="1:8" ht="25.5">
      <c r="A1091" s="4"/>
      <c r="B1091" s="16" t="s">
        <v>197</v>
      </c>
      <c r="C1091" s="40"/>
      <c r="D1091" s="40"/>
      <c r="E1091" s="17" t="s">
        <v>198</v>
      </c>
      <c r="F1091" s="4">
        <f aca="true" t="shared" si="156" ref="F1091:H1092">F1092</f>
        <v>0</v>
      </c>
      <c r="G1091" s="4">
        <f t="shared" si="156"/>
        <v>0</v>
      </c>
      <c r="H1091" s="4">
        <f t="shared" si="156"/>
        <v>24926</v>
      </c>
    </row>
    <row r="1092" spans="1:8" ht="12.75">
      <c r="A1092" s="4"/>
      <c r="B1092" s="19"/>
      <c r="C1092" s="19" t="s">
        <v>164</v>
      </c>
      <c r="D1092" s="19"/>
      <c r="E1092" s="20" t="s">
        <v>165</v>
      </c>
      <c r="F1092" s="4">
        <f t="shared" si="156"/>
        <v>0</v>
      </c>
      <c r="G1092" s="4">
        <f t="shared" si="156"/>
        <v>0</v>
      </c>
      <c r="H1092" s="4">
        <f t="shared" si="156"/>
        <v>24926</v>
      </c>
    </row>
    <row r="1093" spans="1:8" ht="76.5">
      <c r="A1093" s="4"/>
      <c r="B1093" s="19"/>
      <c r="C1093" s="19" t="s">
        <v>199</v>
      </c>
      <c r="D1093" s="19"/>
      <c r="E1093" s="20" t="s">
        <v>200</v>
      </c>
      <c r="F1093" s="4">
        <f>F1094+F1096</f>
        <v>0</v>
      </c>
      <c r="G1093" s="4">
        <f>G1094+G1096</f>
        <v>0</v>
      </c>
      <c r="H1093" s="4">
        <f>H1094+H1096</f>
        <v>24926</v>
      </c>
    </row>
    <row r="1094" spans="1:8" ht="89.25">
      <c r="A1094" s="4"/>
      <c r="B1094" s="19"/>
      <c r="C1094" s="19" t="s">
        <v>201</v>
      </c>
      <c r="D1094" s="19"/>
      <c r="E1094" s="20" t="s">
        <v>202</v>
      </c>
      <c r="F1094" s="4">
        <f>F1095</f>
        <v>0</v>
      </c>
      <c r="G1094" s="4">
        <f>G1095</f>
        <v>0</v>
      </c>
      <c r="H1094" s="4">
        <f>H1095</f>
        <v>16617</v>
      </c>
    </row>
    <row r="1095" spans="1:8" ht="12.75">
      <c r="A1095" s="4"/>
      <c r="B1095" s="19"/>
      <c r="C1095" s="19"/>
      <c r="D1095" s="19" t="s">
        <v>161</v>
      </c>
      <c r="E1095" s="20" t="s">
        <v>162</v>
      </c>
      <c r="F1095" s="4">
        <v>0</v>
      </c>
      <c r="G1095" s="55">
        <v>0</v>
      </c>
      <c r="H1095" s="55">
        <v>16617</v>
      </c>
    </row>
    <row r="1096" spans="1:8" ht="76.5">
      <c r="A1096" s="4"/>
      <c r="B1096" s="19"/>
      <c r="C1096" s="19" t="s">
        <v>203</v>
      </c>
      <c r="D1096" s="19"/>
      <c r="E1096" s="20" t="s">
        <v>204</v>
      </c>
      <c r="F1096" s="4">
        <f>F1097</f>
        <v>0</v>
      </c>
      <c r="G1096" s="4">
        <f>G1097</f>
        <v>0</v>
      </c>
      <c r="H1096" s="4">
        <f>H1097</f>
        <v>8309</v>
      </c>
    </row>
    <row r="1097" spans="1:8" ht="12.75">
      <c r="A1097" s="4"/>
      <c r="B1097" s="19"/>
      <c r="C1097" s="19"/>
      <c r="D1097" s="19" t="s">
        <v>161</v>
      </c>
      <c r="E1097" s="20" t="s">
        <v>162</v>
      </c>
      <c r="F1097" s="4">
        <v>0</v>
      </c>
      <c r="G1097" s="55">
        <v>0</v>
      </c>
      <c r="H1097" s="55">
        <v>8309</v>
      </c>
    </row>
    <row r="1098" spans="1:8" s="10" customFormat="1" ht="12.75">
      <c r="A1098" s="6">
        <v>700</v>
      </c>
      <c r="B1098" s="6"/>
      <c r="C1098" s="6"/>
      <c r="D1098" s="6"/>
      <c r="E1098" s="6" t="s">
        <v>331</v>
      </c>
      <c r="F1098" s="6">
        <f>F1099+F1107</f>
        <v>923300</v>
      </c>
      <c r="G1098" s="6">
        <f>G1099+G1107</f>
        <v>960800</v>
      </c>
      <c r="H1098" s="6">
        <f>H1099+H1107</f>
        <v>1072340</v>
      </c>
    </row>
    <row r="1099" spans="1:8" ht="25.5">
      <c r="A1099" s="4"/>
      <c r="B1099" s="12" t="s">
        <v>322</v>
      </c>
      <c r="C1099" s="12"/>
      <c r="D1099" s="12"/>
      <c r="E1099" s="13" t="s">
        <v>323</v>
      </c>
      <c r="F1099" s="4">
        <f aca="true" t="shared" si="157" ref="F1099:H1102">F1100</f>
        <v>904000</v>
      </c>
      <c r="G1099" s="4">
        <f t="shared" si="157"/>
        <v>940000</v>
      </c>
      <c r="H1099" s="4">
        <f t="shared" si="157"/>
        <v>1050000</v>
      </c>
    </row>
    <row r="1100" spans="1:8" ht="12.75">
      <c r="A1100" s="4"/>
      <c r="B1100" s="16" t="s">
        <v>324</v>
      </c>
      <c r="C1100" s="16"/>
      <c r="D1100" s="16"/>
      <c r="E1100" s="17" t="s">
        <v>325</v>
      </c>
      <c r="F1100" s="55">
        <f t="shared" si="157"/>
        <v>904000</v>
      </c>
      <c r="G1100" s="55">
        <f t="shared" si="157"/>
        <v>940000</v>
      </c>
      <c r="H1100" s="55">
        <f t="shared" si="157"/>
        <v>1050000</v>
      </c>
    </row>
    <row r="1101" spans="1:8" ht="12.75">
      <c r="A1101" s="4"/>
      <c r="B1101" s="4"/>
      <c r="C1101" s="19" t="s">
        <v>332</v>
      </c>
      <c r="D1101" s="19"/>
      <c r="E1101" s="20" t="s">
        <v>333</v>
      </c>
      <c r="F1101" s="21">
        <f t="shared" si="157"/>
        <v>904000</v>
      </c>
      <c r="G1101" s="21">
        <f t="shared" si="157"/>
        <v>940000</v>
      </c>
      <c r="H1101" s="21">
        <f t="shared" si="157"/>
        <v>1050000</v>
      </c>
    </row>
    <row r="1102" spans="1:8" ht="25.5">
      <c r="A1102" s="4"/>
      <c r="B1102" s="4"/>
      <c r="C1102" s="19" t="s">
        <v>334</v>
      </c>
      <c r="D1102" s="19"/>
      <c r="E1102" s="20" t="s">
        <v>240</v>
      </c>
      <c r="F1102" s="21">
        <f t="shared" si="157"/>
        <v>904000</v>
      </c>
      <c r="G1102" s="21">
        <f t="shared" si="157"/>
        <v>940000</v>
      </c>
      <c r="H1102" s="21">
        <f t="shared" si="157"/>
        <v>1050000</v>
      </c>
    </row>
    <row r="1103" spans="1:8" ht="25.5">
      <c r="A1103" s="4"/>
      <c r="B1103" s="4"/>
      <c r="C1103" s="19"/>
      <c r="D1103" s="19" t="s">
        <v>64</v>
      </c>
      <c r="E1103" s="20" t="s">
        <v>65</v>
      </c>
      <c r="F1103" s="21">
        <v>904000</v>
      </c>
      <c r="G1103" s="21">
        <v>940000</v>
      </c>
      <c r="H1103" s="21">
        <v>1050000</v>
      </c>
    </row>
    <row r="1104" spans="1:8" ht="12.75" hidden="1">
      <c r="A1104" s="4"/>
      <c r="B1104" s="4"/>
      <c r="C1104" s="19"/>
      <c r="D1104" s="19"/>
      <c r="E1104" s="20"/>
      <c r="F1104" s="21"/>
      <c r="G1104" s="21"/>
      <c r="H1104" s="21"/>
    </row>
    <row r="1105" spans="1:8" ht="12.75" hidden="1">
      <c r="A1105" s="4"/>
      <c r="B1105" s="4"/>
      <c r="C1105" s="19"/>
      <c r="D1105" s="19"/>
      <c r="E1105" s="20"/>
      <c r="F1105" s="21"/>
      <c r="G1105" s="3"/>
      <c r="H1105" s="21"/>
    </row>
    <row r="1106" spans="1:8" ht="38.25">
      <c r="A1106" s="4"/>
      <c r="B1106" s="4"/>
      <c r="C1106" s="19"/>
      <c r="D1106" s="19"/>
      <c r="E1106" s="20" t="s">
        <v>33</v>
      </c>
      <c r="F1106" s="21">
        <v>5100</v>
      </c>
      <c r="G1106" s="3">
        <v>6000</v>
      </c>
      <c r="H1106" s="21">
        <v>6000</v>
      </c>
    </row>
    <row r="1107" spans="1:8" ht="12.75">
      <c r="A1107" s="4"/>
      <c r="B1107" s="12">
        <v>1000</v>
      </c>
      <c r="C1107" s="12"/>
      <c r="D1107" s="12"/>
      <c r="E1107" s="13" t="s">
        <v>155</v>
      </c>
      <c r="F1107" s="71">
        <f aca="true" t="shared" si="158" ref="F1107:H1110">F1108</f>
        <v>19300</v>
      </c>
      <c r="G1107" s="71">
        <f t="shared" si="158"/>
        <v>20800</v>
      </c>
      <c r="H1107" s="71">
        <f t="shared" si="158"/>
        <v>22340</v>
      </c>
    </row>
    <row r="1108" spans="1:8" ht="25.5">
      <c r="A1108" s="4"/>
      <c r="B1108" s="16">
        <v>1003</v>
      </c>
      <c r="C1108" s="16"/>
      <c r="D1108" s="16"/>
      <c r="E1108" s="17" t="s">
        <v>163</v>
      </c>
      <c r="F1108" s="4">
        <f t="shared" si="158"/>
        <v>19300</v>
      </c>
      <c r="G1108" s="4">
        <f t="shared" si="158"/>
        <v>20800</v>
      </c>
      <c r="H1108" s="4">
        <f t="shared" si="158"/>
        <v>22340</v>
      </c>
    </row>
    <row r="1109" spans="1:8" ht="12.75">
      <c r="A1109" s="4"/>
      <c r="B1109" s="5"/>
      <c r="C1109" s="19" t="s">
        <v>164</v>
      </c>
      <c r="D1109" s="19"/>
      <c r="E1109" s="20" t="s">
        <v>165</v>
      </c>
      <c r="F1109" s="4">
        <f t="shared" si="158"/>
        <v>19300</v>
      </c>
      <c r="G1109" s="4">
        <f t="shared" si="158"/>
        <v>20800</v>
      </c>
      <c r="H1109" s="4">
        <f t="shared" si="158"/>
        <v>22340</v>
      </c>
    </row>
    <row r="1110" spans="1:8" ht="102">
      <c r="A1110" s="4"/>
      <c r="B1110" s="5"/>
      <c r="C1110" s="19" t="s">
        <v>261</v>
      </c>
      <c r="D1110" s="19"/>
      <c r="E1110" s="20" t="s">
        <v>262</v>
      </c>
      <c r="F1110" s="4">
        <f t="shared" si="158"/>
        <v>19300</v>
      </c>
      <c r="G1110" s="4">
        <f t="shared" si="158"/>
        <v>20800</v>
      </c>
      <c r="H1110" s="4">
        <f t="shared" si="158"/>
        <v>22340</v>
      </c>
    </row>
    <row r="1111" spans="1:8" ht="12.75">
      <c r="A1111" s="4"/>
      <c r="B1111" s="5"/>
      <c r="C1111" s="19"/>
      <c r="D1111" s="19" t="s">
        <v>161</v>
      </c>
      <c r="E1111" s="20" t="s">
        <v>162</v>
      </c>
      <c r="F1111" s="4">
        <v>19300</v>
      </c>
      <c r="G1111" s="55">
        <v>20800</v>
      </c>
      <c r="H1111" s="55">
        <v>22340</v>
      </c>
    </row>
    <row r="1112" spans="1:8" s="10" customFormat="1" ht="12.75">
      <c r="A1112" s="6">
        <v>700</v>
      </c>
      <c r="B1112" s="6"/>
      <c r="C1112" s="6"/>
      <c r="D1112" s="6"/>
      <c r="E1112" s="6" t="s">
        <v>335</v>
      </c>
      <c r="F1112" s="75">
        <f>F1113+F1124</f>
        <v>1976720</v>
      </c>
      <c r="G1112" s="75">
        <f>G1113+G1124</f>
        <v>2119570</v>
      </c>
      <c r="H1112" s="75">
        <f>H1113+H1124</f>
        <v>2425960</v>
      </c>
    </row>
    <row r="1113" spans="1:8" ht="25.5">
      <c r="A1113" s="4"/>
      <c r="B1113" s="12" t="s">
        <v>322</v>
      </c>
      <c r="C1113" s="12"/>
      <c r="D1113" s="12"/>
      <c r="E1113" s="13" t="s">
        <v>323</v>
      </c>
      <c r="F1113" s="76">
        <f>F1114</f>
        <v>1954300</v>
      </c>
      <c r="G1113" s="76">
        <f>G1114</f>
        <v>2095400</v>
      </c>
      <c r="H1113" s="76">
        <f>H1114</f>
        <v>2400000</v>
      </c>
    </row>
    <row r="1114" spans="1:8" ht="12.75">
      <c r="A1114" s="4"/>
      <c r="B1114" s="16" t="s">
        <v>324</v>
      </c>
      <c r="C1114" s="16"/>
      <c r="D1114" s="16"/>
      <c r="E1114" s="17" t="s">
        <v>325</v>
      </c>
      <c r="F1114" s="55">
        <f>F1115+F1121</f>
        <v>1954300</v>
      </c>
      <c r="G1114" s="55">
        <f>G1115+G1121</f>
        <v>2095400</v>
      </c>
      <c r="H1114" s="55">
        <f>H1115+H1121</f>
        <v>2400000</v>
      </c>
    </row>
    <row r="1115" spans="1:8" ht="12.75">
      <c r="A1115" s="4"/>
      <c r="B1115" s="4"/>
      <c r="C1115" s="19" t="s">
        <v>336</v>
      </c>
      <c r="D1115" s="19"/>
      <c r="E1115" s="20" t="s">
        <v>337</v>
      </c>
      <c r="F1115" s="21">
        <f aca="true" t="shared" si="159" ref="F1115:H1116">F1116</f>
        <v>1687500</v>
      </c>
      <c r="G1115" s="21">
        <f t="shared" si="159"/>
        <v>1700000</v>
      </c>
      <c r="H1115" s="21">
        <f t="shared" si="159"/>
        <v>1900000</v>
      </c>
    </row>
    <row r="1116" spans="1:8" ht="25.5">
      <c r="A1116" s="4"/>
      <c r="B1116" s="4"/>
      <c r="C1116" s="19" t="s">
        <v>338</v>
      </c>
      <c r="D1116" s="19"/>
      <c r="E1116" s="20" t="s">
        <v>240</v>
      </c>
      <c r="F1116" s="21">
        <f t="shared" si="159"/>
        <v>1687500</v>
      </c>
      <c r="G1116" s="21">
        <f t="shared" si="159"/>
        <v>1700000</v>
      </c>
      <c r="H1116" s="21">
        <f t="shared" si="159"/>
        <v>1900000</v>
      </c>
    </row>
    <row r="1117" spans="1:8" ht="25.5">
      <c r="A1117" s="4"/>
      <c r="B1117" s="4"/>
      <c r="C1117" s="19"/>
      <c r="D1117" s="19" t="s">
        <v>64</v>
      </c>
      <c r="E1117" s="20" t="s">
        <v>65</v>
      </c>
      <c r="F1117" s="21">
        <v>1687500</v>
      </c>
      <c r="G1117" s="21">
        <v>1700000</v>
      </c>
      <c r="H1117" s="21">
        <v>1900000</v>
      </c>
    </row>
    <row r="1118" spans="1:8" ht="0.75" customHeight="1">
      <c r="A1118" s="4"/>
      <c r="B1118" s="4"/>
      <c r="C1118" s="19"/>
      <c r="D1118" s="19"/>
      <c r="E1118" s="20"/>
      <c r="F1118" s="21"/>
      <c r="G1118" s="21"/>
      <c r="H1118" s="21"/>
    </row>
    <row r="1119" spans="1:8" ht="12.75" hidden="1">
      <c r="A1119" s="4"/>
      <c r="B1119" s="4"/>
      <c r="C1119" s="19"/>
      <c r="D1119" s="19"/>
      <c r="E1119" s="20"/>
      <c r="F1119" s="21"/>
      <c r="G1119" s="3"/>
      <c r="H1119" s="21"/>
    </row>
    <row r="1120" spans="1:8" ht="38.25">
      <c r="A1120" s="4"/>
      <c r="B1120" s="4"/>
      <c r="C1120" s="19"/>
      <c r="D1120" s="19"/>
      <c r="E1120" s="20" t="s">
        <v>33</v>
      </c>
      <c r="F1120" s="21">
        <v>6700</v>
      </c>
      <c r="G1120" s="3">
        <v>8000</v>
      </c>
      <c r="H1120" s="21">
        <v>8000</v>
      </c>
    </row>
    <row r="1121" spans="1:8" ht="38.25">
      <c r="A1121" s="4"/>
      <c r="B1121" s="4"/>
      <c r="C1121" s="19" t="s">
        <v>339</v>
      </c>
      <c r="D1121" s="19"/>
      <c r="E1121" s="20" t="s">
        <v>340</v>
      </c>
      <c r="F1121" s="21">
        <f aca="true" t="shared" si="160" ref="F1121:H1122">F1122</f>
        <v>266800</v>
      </c>
      <c r="G1121" s="21">
        <f t="shared" si="160"/>
        <v>395400</v>
      </c>
      <c r="H1121" s="21">
        <f t="shared" si="160"/>
        <v>500000</v>
      </c>
    </row>
    <row r="1122" spans="1:8" ht="38.25">
      <c r="A1122" s="4"/>
      <c r="B1122" s="4"/>
      <c r="C1122" s="19" t="s">
        <v>341</v>
      </c>
      <c r="D1122" s="19"/>
      <c r="E1122" s="20" t="s">
        <v>342</v>
      </c>
      <c r="F1122" s="21">
        <f t="shared" si="160"/>
        <v>266800</v>
      </c>
      <c r="G1122" s="21">
        <f t="shared" si="160"/>
        <v>395400</v>
      </c>
      <c r="H1122" s="21">
        <f t="shared" si="160"/>
        <v>500000</v>
      </c>
    </row>
    <row r="1123" spans="1:8" ht="25.5">
      <c r="A1123" s="4"/>
      <c r="B1123" s="4"/>
      <c r="C1123" s="19"/>
      <c r="D1123" s="19" t="s">
        <v>64</v>
      </c>
      <c r="E1123" s="20" t="s">
        <v>65</v>
      </c>
      <c r="F1123" s="21">
        <v>266800</v>
      </c>
      <c r="G1123" s="21">
        <v>395400</v>
      </c>
      <c r="H1123" s="21">
        <v>500000</v>
      </c>
    </row>
    <row r="1124" spans="1:8" ht="12.75">
      <c r="A1124" s="4"/>
      <c r="B1124" s="12">
        <v>1000</v>
      </c>
      <c r="C1124" s="12"/>
      <c r="D1124" s="12"/>
      <c r="E1124" s="13" t="s">
        <v>155</v>
      </c>
      <c r="F1124" s="71">
        <f aca="true" t="shared" si="161" ref="F1124:H1127">F1125</f>
        <v>22420</v>
      </c>
      <c r="G1124" s="71">
        <f t="shared" si="161"/>
        <v>24170</v>
      </c>
      <c r="H1124" s="71">
        <f t="shared" si="161"/>
        <v>25960</v>
      </c>
    </row>
    <row r="1125" spans="1:8" ht="25.5">
      <c r="A1125" s="4"/>
      <c r="B1125" s="16">
        <v>1003</v>
      </c>
      <c r="C1125" s="16"/>
      <c r="D1125" s="16"/>
      <c r="E1125" s="17" t="s">
        <v>163</v>
      </c>
      <c r="F1125" s="4">
        <f t="shared" si="161"/>
        <v>22420</v>
      </c>
      <c r="G1125" s="4">
        <f t="shared" si="161"/>
        <v>24170</v>
      </c>
      <c r="H1125" s="4">
        <f t="shared" si="161"/>
        <v>25960</v>
      </c>
    </row>
    <row r="1126" spans="1:8" ht="12.75">
      <c r="A1126" s="4"/>
      <c r="B1126" s="5"/>
      <c r="C1126" s="19" t="s">
        <v>164</v>
      </c>
      <c r="D1126" s="19"/>
      <c r="E1126" s="20" t="s">
        <v>165</v>
      </c>
      <c r="F1126" s="4">
        <f t="shared" si="161"/>
        <v>22420</v>
      </c>
      <c r="G1126" s="4">
        <f t="shared" si="161"/>
        <v>24170</v>
      </c>
      <c r="H1126" s="4">
        <f t="shared" si="161"/>
        <v>25960</v>
      </c>
    </row>
    <row r="1127" spans="1:8" ht="102">
      <c r="A1127" s="4"/>
      <c r="B1127" s="5"/>
      <c r="C1127" s="19" t="s">
        <v>261</v>
      </c>
      <c r="D1127" s="19"/>
      <c r="E1127" s="20" t="s">
        <v>262</v>
      </c>
      <c r="F1127" s="4">
        <f t="shared" si="161"/>
        <v>22420</v>
      </c>
      <c r="G1127" s="4">
        <f t="shared" si="161"/>
        <v>24170</v>
      </c>
      <c r="H1127" s="4">
        <f t="shared" si="161"/>
        <v>25960</v>
      </c>
    </row>
    <row r="1128" spans="1:8" ht="12.75">
      <c r="A1128" s="4"/>
      <c r="B1128" s="5"/>
      <c r="C1128" s="19"/>
      <c r="D1128" s="19" t="s">
        <v>161</v>
      </c>
      <c r="E1128" s="20" t="s">
        <v>162</v>
      </c>
      <c r="F1128" s="4">
        <v>22420</v>
      </c>
      <c r="G1128" s="4">
        <v>24170</v>
      </c>
      <c r="H1128" s="4">
        <v>25960</v>
      </c>
    </row>
    <row r="1129" spans="1:8" s="10" customFormat="1" ht="12.75">
      <c r="A1129" s="6">
        <v>700</v>
      </c>
      <c r="B1129" s="6"/>
      <c r="C1129" s="6"/>
      <c r="D1129" s="6"/>
      <c r="E1129" s="6" t="s">
        <v>343</v>
      </c>
      <c r="F1129" s="75">
        <f>F1130+F1173</f>
        <v>29175597</v>
      </c>
      <c r="G1129" s="75">
        <f>G1130+G1173</f>
        <v>32212645</v>
      </c>
      <c r="H1129" s="75">
        <f>H1130+H1173</f>
        <v>35263095</v>
      </c>
    </row>
    <row r="1130" spans="1:8" ht="25.5">
      <c r="A1130" s="4"/>
      <c r="B1130" s="12" t="s">
        <v>149</v>
      </c>
      <c r="C1130" s="12"/>
      <c r="D1130" s="12"/>
      <c r="E1130" s="13" t="s">
        <v>150</v>
      </c>
      <c r="F1130" s="26">
        <f>F1140+F1164+F1168</f>
        <v>27814600</v>
      </c>
      <c r="G1130" s="26">
        <f>G1140+G1164+G1168</f>
        <v>30735000</v>
      </c>
      <c r="H1130" s="26">
        <f>H1140+H1164+H1168</f>
        <v>33669900</v>
      </c>
    </row>
    <row r="1131" spans="1:8" ht="0.75" customHeight="1">
      <c r="A1131" s="4"/>
      <c r="B1131" s="19">
        <v>901</v>
      </c>
      <c r="C1131" s="19"/>
      <c r="D1131" s="19"/>
      <c r="E1131" s="20" t="s">
        <v>344</v>
      </c>
      <c r="F1131" s="21"/>
      <c r="G1131" s="21"/>
      <c r="H1131" s="21"/>
    </row>
    <row r="1132" spans="1:8" ht="38.25" hidden="1">
      <c r="A1132" s="4"/>
      <c r="B1132" s="19"/>
      <c r="C1132" s="19">
        <v>4700000</v>
      </c>
      <c r="D1132" s="19"/>
      <c r="E1132" s="20" t="s">
        <v>345</v>
      </c>
      <c r="F1132" s="21"/>
      <c r="G1132" s="21"/>
      <c r="H1132" s="21"/>
    </row>
    <row r="1133" spans="1:8" ht="25.5" hidden="1">
      <c r="A1133" s="4"/>
      <c r="B1133" s="19"/>
      <c r="C1133" s="19">
        <v>4709900</v>
      </c>
      <c r="D1133" s="19"/>
      <c r="E1133" s="20" t="s">
        <v>240</v>
      </c>
      <c r="F1133" s="21"/>
      <c r="G1133" s="21"/>
      <c r="H1133" s="21"/>
    </row>
    <row r="1134" spans="1:8" ht="25.5" hidden="1">
      <c r="A1134" s="4"/>
      <c r="B1134" s="19"/>
      <c r="C1134" s="19"/>
      <c r="D1134" s="19">
        <v>1</v>
      </c>
      <c r="E1134" s="20" t="s">
        <v>65</v>
      </c>
      <c r="F1134" s="21"/>
      <c r="G1134" s="21"/>
      <c r="H1134" s="21"/>
    </row>
    <row r="1135" spans="1:8" ht="12.75" hidden="1">
      <c r="A1135" s="4"/>
      <c r="B1135" s="19"/>
      <c r="C1135" s="19"/>
      <c r="D1135" s="19"/>
      <c r="E1135" s="20" t="s">
        <v>346</v>
      </c>
      <c r="F1135" s="21"/>
      <c r="G1135" s="21"/>
      <c r="H1135" s="21"/>
    </row>
    <row r="1136" spans="1:8" ht="38.25" hidden="1">
      <c r="A1136" s="4"/>
      <c r="B1136" s="19"/>
      <c r="C1136" s="19"/>
      <c r="D1136" s="19"/>
      <c r="E1136" s="20" t="s">
        <v>347</v>
      </c>
      <c r="F1136" s="21"/>
      <c r="G1136" s="21"/>
      <c r="H1136" s="21"/>
    </row>
    <row r="1137" spans="1:8" ht="38.25" hidden="1">
      <c r="A1137" s="4"/>
      <c r="B1137" s="19"/>
      <c r="C1137" s="19"/>
      <c r="D1137" s="19"/>
      <c r="E1137" s="20" t="s">
        <v>33</v>
      </c>
      <c r="F1137" s="21"/>
      <c r="G1137" s="3"/>
      <c r="H1137" s="21"/>
    </row>
    <row r="1138" spans="1:8" ht="25.5" hidden="1">
      <c r="A1138" s="4"/>
      <c r="B1138" s="19"/>
      <c r="C1138" s="19">
        <v>4709901</v>
      </c>
      <c r="D1138" s="19"/>
      <c r="E1138" s="20" t="s">
        <v>348</v>
      </c>
      <c r="F1138" s="21"/>
      <c r="G1138" s="3"/>
      <c r="H1138" s="21"/>
    </row>
    <row r="1139" spans="1:8" ht="25.5" hidden="1">
      <c r="A1139" s="4"/>
      <c r="B1139" s="19"/>
      <c r="C1139" s="19"/>
      <c r="D1139" s="19">
        <v>1</v>
      </c>
      <c r="E1139" s="20" t="s">
        <v>65</v>
      </c>
      <c r="F1139" s="21"/>
      <c r="G1139" s="3"/>
      <c r="H1139" s="21"/>
    </row>
    <row r="1140" spans="1:8" ht="12.75">
      <c r="A1140" s="4"/>
      <c r="B1140" s="16" t="s">
        <v>349</v>
      </c>
      <c r="C1140" s="16"/>
      <c r="D1140" s="16"/>
      <c r="E1140" s="17" t="s">
        <v>350</v>
      </c>
      <c r="F1140" s="18">
        <f>F1141+F1145+F1151+F1154</f>
        <v>25843400</v>
      </c>
      <c r="G1140" s="18">
        <f>G1141+G1145+G1151+G1154</f>
        <v>28712200</v>
      </c>
      <c r="H1140" s="18">
        <f>H1141+H1145+H1151+H1154</f>
        <v>31499400</v>
      </c>
    </row>
    <row r="1141" spans="1:8" ht="38.25">
      <c r="A1141" s="4"/>
      <c r="B1141" s="19"/>
      <c r="C1141" s="19" t="s">
        <v>351</v>
      </c>
      <c r="D1141" s="19"/>
      <c r="E1141" s="20" t="s">
        <v>345</v>
      </c>
      <c r="F1141" s="21">
        <f aca="true" t="shared" si="162" ref="F1141:H1142">F1142</f>
        <v>10740300</v>
      </c>
      <c r="G1141" s="21">
        <f t="shared" si="162"/>
        <v>12957900</v>
      </c>
      <c r="H1141" s="21">
        <f t="shared" si="162"/>
        <v>14642200</v>
      </c>
    </row>
    <row r="1142" spans="1:8" ht="25.5">
      <c r="A1142" s="4"/>
      <c r="B1142" s="19"/>
      <c r="C1142" s="19" t="s">
        <v>352</v>
      </c>
      <c r="D1142" s="19"/>
      <c r="E1142" s="20" t="s">
        <v>240</v>
      </c>
      <c r="F1142" s="21">
        <f t="shared" si="162"/>
        <v>10740300</v>
      </c>
      <c r="G1142" s="21">
        <f t="shared" si="162"/>
        <v>12957900</v>
      </c>
      <c r="H1142" s="21">
        <f t="shared" si="162"/>
        <v>14642200</v>
      </c>
    </row>
    <row r="1143" spans="1:8" ht="25.5">
      <c r="A1143" s="4"/>
      <c r="B1143" s="19"/>
      <c r="C1143" s="19"/>
      <c r="D1143" s="19" t="s">
        <v>64</v>
      </c>
      <c r="E1143" s="20" t="s">
        <v>65</v>
      </c>
      <c r="F1143" s="21">
        <v>10740300</v>
      </c>
      <c r="G1143" s="21">
        <v>12957900</v>
      </c>
      <c r="H1143" s="21">
        <v>14642200</v>
      </c>
    </row>
    <row r="1144" spans="1:8" ht="38.25">
      <c r="A1144" s="4"/>
      <c r="B1144" s="19"/>
      <c r="C1144" s="19"/>
      <c r="D1144" s="19"/>
      <c r="E1144" s="20" t="s">
        <v>33</v>
      </c>
      <c r="F1144" s="21">
        <v>341800</v>
      </c>
      <c r="G1144" s="21">
        <v>383800</v>
      </c>
      <c r="H1144" s="21">
        <v>429800</v>
      </c>
    </row>
    <row r="1145" spans="1:8" ht="25.5">
      <c r="A1145" s="4"/>
      <c r="B1145" s="19"/>
      <c r="C1145" s="19" t="s">
        <v>353</v>
      </c>
      <c r="D1145" s="19"/>
      <c r="E1145" s="20" t="s">
        <v>354</v>
      </c>
      <c r="F1145" s="21">
        <f aca="true" t="shared" si="163" ref="F1145:H1146">F1146</f>
        <v>3589000</v>
      </c>
      <c r="G1145" s="21">
        <f t="shared" si="163"/>
        <v>3719100</v>
      </c>
      <c r="H1145" s="21">
        <f t="shared" si="163"/>
        <v>3980800</v>
      </c>
    </row>
    <row r="1146" spans="1:8" ht="25.5">
      <c r="A1146" s="4"/>
      <c r="B1146" s="19"/>
      <c r="C1146" s="19" t="s">
        <v>355</v>
      </c>
      <c r="D1146" s="19"/>
      <c r="E1146" s="20" t="s">
        <v>240</v>
      </c>
      <c r="F1146" s="21">
        <f t="shared" si="163"/>
        <v>3589000</v>
      </c>
      <c r="G1146" s="21">
        <f t="shared" si="163"/>
        <v>3719100</v>
      </c>
      <c r="H1146" s="21">
        <f t="shared" si="163"/>
        <v>3980800</v>
      </c>
    </row>
    <row r="1147" spans="1:8" ht="25.5">
      <c r="A1147" s="4"/>
      <c r="B1147" s="19"/>
      <c r="C1147" s="19"/>
      <c r="D1147" s="19" t="s">
        <v>64</v>
      </c>
      <c r="E1147" s="20" t="s">
        <v>65</v>
      </c>
      <c r="F1147" s="21">
        <v>3589000</v>
      </c>
      <c r="G1147" s="21">
        <v>3719100</v>
      </c>
      <c r="H1147" s="21">
        <v>3980800</v>
      </c>
    </row>
    <row r="1148" spans="1:8" ht="12.75" hidden="1">
      <c r="A1148" s="4"/>
      <c r="B1148" s="19"/>
      <c r="C1148" s="19"/>
      <c r="D1148" s="19"/>
      <c r="E1148" s="20"/>
      <c r="F1148" s="21"/>
      <c r="G1148" s="21"/>
      <c r="H1148" s="21"/>
    </row>
    <row r="1149" spans="1:8" ht="12.75" hidden="1">
      <c r="A1149" s="4"/>
      <c r="B1149" s="19"/>
      <c r="C1149" s="19"/>
      <c r="D1149" s="19"/>
      <c r="E1149" s="20"/>
      <c r="F1149" s="21"/>
      <c r="G1149" s="21"/>
      <c r="H1149" s="21"/>
    </row>
    <row r="1150" spans="1:8" ht="38.25">
      <c r="A1150" s="4"/>
      <c r="B1150" s="19"/>
      <c r="C1150" s="19"/>
      <c r="D1150" s="19"/>
      <c r="E1150" s="20" t="s">
        <v>33</v>
      </c>
      <c r="F1150" s="21"/>
      <c r="G1150" s="3"/>
      <c r="H1150" s="21"/>
    </row>
    <row r="1151" spans="1:8" ht="12.75">
      <c r="A1151" s="4"/>
      <c r="B1151" s="19"/>
      <c r="C1151" s="19" t="s">
        <v>356</v>
      </c>
      <c r="D1151" s="19"/>
      <c r="E1151" s="20" t="s">
        <v>357</v>
      </c>
      <c r="F1151" s="21">
        <f aca="true" t="shared" si="164" ref="F1151:H1152">F1152</f>
        <v>11514100</v>
      </c>
      <c r="G1151" s="21">
        <f t="shared" si="164"/>
        <v>12035200</v>
      </c>
      <c r="H1151" s="21">
        <f t="shared" si="164"/>
        <v>12876400</v>
      </c>
    </row>
    <row r="1152" spans="1:8" ht="25.5">
      <c r="A1152" s="4"/>
      <c r="B1152" s="19"/>
      <c r="C1152" s="19" t="s">
        <v>358</v>
      </c>
      <c r="D1152" s="19"/>
      <c r="E1152" s="20" t="s">
        <v>240</v>
      </c>
      <c r="F1152" s="21">
        <f t="shared" si="164"/>
        <v>11514100</v>
      </c>
      <c r="G1152" s="21">
        <f t="shared" si="164"/>
        <v>12035200</v>
      </c>
      <c r="H1152" s="21">
        <f t="shared" si="164"/>
        <v>12876400</v>
      </c>
    </row>
    <row r="1153" spans="1:8" ht="25.5">
      <c r="A1153" s="4"/>
      <c r="B1153" s="19"/>
      <c r="C1153" s="19"/>
      <c r="D1153" s="19" t="s">
        <v>64</v>
      </c>
      <c r="E1153" s="20" t="s">
        <v>65</v>
      </c>
      <c r="F1153" s="21">
        <v>11514100</v>
      </c>
      <c r="G1153" s="3">
        <v>12035200</v>
      </c>
      <c r="H1153" s="21">
        <v>12876400</v>
      </c>
    </row>
    <row r="1154" spans="1:8" ht="12.75">
      <c r="A1154" s="4"/>
      <c r="B1154" s="19"/>
      <c r="C1154" s="19" t="s">
        <v>34</v>
      </c>
      <c r="D1154" s="19"/>
      <c r="E1154" s="20" t="s">
        <v>35</v>
      </c>
      <c r="F1154" s="21">
        <f aca="true" t="shared" si="165" ref="F1154:H1156">F1155</f>
        <v>0</v>
      </c>
      <c r="G1154" s="21">
        <f t="shared" si="165"/>
        <v>0</v>
      </c>
      <c r="H1154" s="21">
        <f t="shared" si="165"/>
        <v>0</v>
      </c>
    </row>
    <row r="1155" spans="1:8" ht="76.5">
      <c r="A1155" s="4"/>
      <c r="B1155" s="19"/>
      <c r="C1155" s="19" t="s">
        <v>123</v>
      </c>
      <c r="D1155" s="19"/>
      <c r="E1155" s="20" t="s">
        <v>124</v>
      </c>
      <c r="F1155" s="21">
        <f t="shared" si="165"/>
        <v>0</v>
      </c>
      <c r="G1155" s="21">
        <f t="shared" si="165"/>
        <v>0</v>
      </c>
      <c r="H1155" s="21">
        <f t="shared" si="165"/>
        <v>0</v>
      </c>
    </row>
    <row r="1156" spans="1:8" ht="25.5">
      <c r="A1156" s="4"/>
      <c r="B1156" s="19"/>
      <c r="C1156" s="19" t="s">
        <v>359</v>
      </c>
      <c r="D1156" s="19"/>
      <c r="E1156" s="20" t="s">
        <v>360</v>
      </c>
      <c r="F1156" s="21">
        <f t="shared" si="165"/>
        <v>0</v>
      </c>
      <c r="G1156" s="21">
        <f t="shared" si="165"/>
        <v>0</v>
      </c>
      <c r="H1156" s="21">
        <f t="shared" si="165"/>
        <v>0</v>
      </c>
    </row>
    <row r="1157" spans="1:8" ht="25.5">
      <c r="A1157" s="4"/>
      <c r="B1157" s="19"/>
      <c r="C1157" s="19"/>
      <c r="D1157" s="19" t="s">
        <v>64</v>
      </c>
      <c r="E1157" s="20" t="s">
        <v>65</v>
      </c>
      <c r="F1157" s="21"/>
      <c r="G1157" s="3"/>
      <c r="H1157" s="21"/>
    </row>
    <row r="1158" spans="1:8" ht="12.75" hidden="1">
      <c r="A1158" s="4"/>
      <c r="B1158" s="19"/>
      <c r="C1158" s="19"/>
      <c r="D1158" s="19"/>
      <c r="E1158" s="20"/>
      <c r="F1158" s="21"/>
      <c r="G1158" s="3"/>
      <c r="H1158" s="21"/>
    </row>
    <row r="1159" spans="1:8" ht="12.75" hidden="1">
      <c r="A1159" s="4"/>
      <c r="B1159" s="19"/>
      <c r="C1159" s="19"/>
      <c r="D1159" s="19"/>
      <c r="E1159" s="20"/>
      <c r="F1159" s="21"/>
      <c r="G1159" s="3"/>
      <c r="H1159" s="21"/>
    </row>
    <row r="1160" spans="1:8" ht="12.75" hidden="1">
      <c r="A1160" s="4"/>
      <c r="B1160" s="19"/>
      <c r="C1160" s="19"/>
      <c r="D1160" s="19"/>
      <c r="E1160" s="20"/>
      <c r="F1160" s="21"/>
      <c r="G1160" s="3"/>
      <c r="H1160" s="21"/>
    </row>
    <row r="1161" spans="1:8" ht="12.75" hidden="1">
      <c r="A1161" s="4"/>
      <c r="B1161" s="19"/>
      <c r="C1161" s="19"/>
      <c r="D1161" s="19"/>
      <c r="E1161" s="20"/>
      <c r="F1161" s="21"/>
      <c r="G1161" s="3"/>
      <c r="H1161" s="21"/>
    </row>
    <row r="1162" spans="1:8" ht="12.75" hidden="1">
      <c r="A1162" s="4"/>
      <c r="B1162" s="19"/>
      <c r="C1162" s="19"/>
      <c r="D1162" s="19"/>
      <c r="E1162" s="20"/>
      <c r="F1162" s="21"/>
      <c r="G1162" s="3"/>
      <c r="H1162" s="21"/>
    </row>
    <row r="1163" spans="1:8" ht="12.75" hidden="1">
      <c r="A1163" s="4"/>
      <c r="B1163" s="19"/>
      <c r="C1163" s="19"/>
      <c r="D1163" s="19"/>
      <c r="E1163" s="20"/>
      <c r="F1163" s="21"/>
      <c r="G1163" s="3"/>
      <c r="H1163" s="21"/>
    </row>
    <row r="1164" spans="1:8" ht="12.75">
      <c r="A1164" s="4"/>
      <c r="B1164" s="16" t="s">
        <v>361</v>
      </c>
      <c r="C1164" s="16"/>
      <c r="D1164" s="16"/>
      <c r="E1164" s="17" t="s">
        <v>362</v>
      </c>
      <c r="F1164" s="18">
        <f aca="true" t="shared" si="166" ref="F1164:H1166">F1165</f>
        <v>0</v>
      </c>
      <c r="G1164" s="18">
        <f t="shared" si="166"/>
        <v>0</v>
      </c>
      <c r="H1164" s="18">
        <f t="shared" si="166"/>
        <v>0</v>
      </c>
    </row>
    <row r="1165" spans="1:8" ht="25.5">
      <c r="A1165" s="4"/>
      <c r="B1165" s="19"/>
      <c r="C1165" s="19" t="s">
        <v>271</v>
      </c>
      <c r="D1165" s="19"/>
      <c r="E1165" s="20" t="s">
        <v>272</v>
      </c>
      <c r="F1165" s="21">
        <f t="shared" si="166"/>
        <v>0</v>
      </c>
      <c r="G1165" s="21">
        <f t="shared" si="166"/>
        <v>0</v>
      </c>
      <c r="H1165" s="21">
        <f t="shared" si="166"/>
        <v>0</v>
      </c>
    </row>
    <row r="1166" spans="1:8" ht="76.5">
      <c r="A1166" s="4"/>
      <c r="B1166" s="19"/>
      <c r="C1166" s="19" t="s">
        <v>363</v>
      </c>
      <c r="D1166" s="19"/>
      <c r="E1166" s="20" t="s">
        <v>364</v>
      </c>
      <c r="F1166" s="21">
        <f t="shared" si="166"/>
        <v>0</v>
      </c>
      <c r="G1166" s="21">
        <f t="shared" si="166"/>
        <v>0</v>
      </c>
      <c r="H1166" s="21">
        <f t="shared" si="166"/>
        <v>0</v>
      </c>
    </row>
    <row r="1167" spans="1:8" ht="25.5">
      <c r="A1167" s="4"/>
      <c r="B1167" s="19"/>
      <c r="C1167" s="19"/>
      <c r="D1167" s="19" t="s">
        <v>64</v>
      </c>
      <c r="E1167" s="20" t="s">
        <v>65</v>
      </c>
      <c r="F1167" s="21"/>
      <c r="G1167" s="3"/>
      <c r="H1167" s="21"/>
    </row>
    <row r="1168" spans="1:8" ht="38.25">
      <c r="A1168" s="4"/>
      <c r="B1168" s="16" t="s">
        <v>365</v>
      </c>
      <c r="C1168" s="16"/>
      <c r="D1168" s="16"/>
      <c r="E1168" s="17" t="s">
        <v>366</v>
      </c>
      <c r="F1168" s="18">
        <f aca="true" t="shared" si="167" ref="F1168:H1171">F1169</f>
        <v>1971200</v>
      </c>
      <c r="G1168" s="18">
        <f t="shared" si="167"/>
        <v>2022800</v>
      </c>
      <c r="H1168" s="18">
        <f t="shared" si="167"/>
        <v>2170500</v>
      </c>
    </row>
    <row r="1169" spans="1:8" ht="63.75">
      <c r="A1169" s="4"/>
      <c r="B1169" s="19"/>
      <c r="C1169" s="19" t="s">
        <v>237</v>
      </c>
      <c r="D1169" s="19"/>
      <c r="E1169" s="20" t="s">
        <v>238</v>
      </c>
      <c r="F1169" s="21">
        <f t="shared" si="167"/>
        <v>1971200</v>
      </c>
      <c r="G1169" s="21">
        <f t="shared" si="167"/>
        <v>2022800</v>
      </c>
      <c r="H1169" s="21">
        <f t="shared" si="167"/>
        <v>2170500</v>
      </c>
    </row>
    <row r="1170" spans="1:8" ht="25.5">
      <c r="A1170" s="4"/>
      <c r="B1170" s="19"/>
      <c r="C1170" s="19" t="s">
        <v>239</v>
      </c>
      <c r="D1170" s="19"/>
      <c r="E1170" s="20" t="s">
        <v>240</v>
      </c>
      <c r="F1170" s="21">
        <f t="shared" si="167"/>
        <v>1971200</v>
      </c>
      <c r="G1170" s="21">
        <f t="shared" si="167"/>
        <v>2022800</v>
      </c>
      <c r="H1170" s="21">
        <f t="shared" si="167"/>
        <v>2170500</v>
      </c>
    </row>
    <row r="1171" spans="1:8" ht="12.75">
      <c r="A1171" s="4"/>
      <c r="B1171" s="19"/>
      <c r="C1171" s="19" t="s">
        <v>243</v>
      </c>
      <c r="D1171" s="19"/>
      <c r="E1171" s="20" t="s">
        <v>244</v>
      </c>
      <c r="F1171" s="21">
        <f t="shared" si="167"/>
        <v>1971200</v>
      </c>
      <c r="G1171" s="21">
        <f t="shared" si="167"/>
        <v>2022800</v>
      </c>
      <c r="H1171" s="21">
        <f t="shared" si="167"/>
        <v>2170500</v>
      </c>
    </row>
    <row r="1172" spans="1:8" ht="25.5">
      <c r="A1172" s="4"/>
      <c r="B1172" s="19"/>
      <c r="C1172" s="19"/>
      <c r="D1172" s="19" t="s">
        <v>64</v>
      </c>
      <c r="E1172" s="20" t="s">
        <v>65</v>
      </c>
      <c r="F1172" s="21">
        <v>1971200</v>
      </c>
      <c r="G1172" s="21">
        <v>2022800</v>
      </c>
      <c r="H1172" s="21">
        <v>2170500</v>
      </c>
    </row>
    <row r="1173" spans="1:8" ht="12.75">
      <c r="A1173" s="4"/>
      <c r="B1173" s="12">
        <v>1000</v>
      </c>
      <c r="C1173" s="12"/>
      <c r="D1173" s="12"/>
      <c r="E1173" s="13" t="s">
        <v>155</v>
      </c>
      <c r="F1173" s="26">
        <f>F1174+F1178</f>
        <v>1360997</v>
      </c>
      <c r="G1173" s="26">
        <f>G1174+G1178</f>
        <v>1477645</v>
      </c>
      <c r="H1173" s="26">
        <f>H1174+H1178</f>
        <v>1593195</v>
      </c>
    </row>
    <row r="1174" spans="1:8" ht="25.5">
      <c r="A1174" s="4"/>
      <c r="B1174" s="16">
        <v>1003</v>
      </c>
      <c r="C1174" s="16"/>
      <c r="D1174" s="16"/>
      <c r="E1174" s="17" t="s">
        <v>163</v>
      </c>
      <c r="F1174" s="21">
        <f aca="true" t="shared" si="168" ref="F1174:H1176">F1175</f>
        <v>1182310</v>
      </c>
      <c r="G1174" s="21">
        <f t="shared" si="168"/>
        <v>1277530</v>
      </c>
      <c r="H1174" s="21">
        <f t="shared" si="168"/>
        <v>1368850</v>
      </c>
    </row>
    <row r="1175" spans="1:8" ht="12.75">
      <c r="A1175" s="3"/>
      <c r="B1175" s="5"/>
      <c r="C1175" s="19" t="s">
        <v>164</v>
      </c>
      <c r="D1175" s="19"/>
      <c r="E1175" s="20" t="s">
        <v>165</v>
      </c>
      <c r="F1175" s="21">
        <f t="shared" si="168"/>
        <v>1182310</v>
      </c>
      <c r="G1175" s="21">
        <f t="shared" si="168"/>
        <v>1277530</v>
      </c>
      <c r="H1175" s="21">
        <f t="shared" si="168"/>
        <v>1368850</v>
      </c>
    </row>
    <row r="1176" spans="1:8" ht="102">
      <c r="A1176" s="3"/>
      <c r="B1176" s="5"/>
      <c r="C1176" s="19" t="s">
        <v>261</v>
      </c>
      <c r="D1176" s="19"/>
      <c r="E1176" s="20" t="s">
        <v>262</v>
      </c>
      <c r="F1176" s="21">
        <f t="shared" si="168"/>
        <v>1182310</v>
      </c>
      <c r="G1176" s="21">
        <f t="shared" si="168"/>
        <v>1277530</v>
      </c>
      <c r="H1176" s="21">
        <f t="shared" si="168"/>
        <v>1368850</v>
      </c>
    </row>
    <row r="1177" spans="1:8" ht="12.75">
      <c r="A1177" s="3"/>
      <c r="B1177" s="5"/>
      <c r="C1177" s="19"/>
      <c r="D1177" s="19" t="s">
        <v>161</v>
      </c>
      <c r="E1177" s="20" t="s">
        <v>162</v>
      </c>
      <c r="F1177" s="21">
        <v>1182310</v>
      </c>
      <c r="G1177" s="3">
        <v>1277530</v>
      </c>
      <c r="H1177" s="21">
        <v>1368850</v>
      </c>
    </row>
    <row r="1178" spans="1:8" ht="25.5">
      <c r="A1178" s="3"/>
      <c r="B1178" s="16" t="s">
        <v>197</v>
      </c>
      <c r="C1178" s="40"/>
      <c r="D1178" s="40"/>
      <c r="E1178" s="17" t="s">
        <v>198</v>
      </c>
      <c r="F1178" s="21">
        <f aca="true" t="shared" si="169" ref="F1178:H1179">F1179</f>
        <v>178687</v>
      </c>
      <c r="G1178" s="21">
        <f t="shared" si="169"/>
        <v>200115</v>
      </c>
      <c r="H1178" s="21">
        <f t="shared" si="169"/>
        <v>224345</v>
      </c>
    </row>
    <row r="1179" spans="1:8" ht="12.75">
      <c r="A1179" s="3"/>
      <c r="B1179" s="19"/>
      <c r="C1179" s="19" t="s">
        <v>164</v>
      </c>
      <c r="D1179" s="19"/>
      <c r="E1179" s="20" t="s">
        <v>165</v>
      </c>
      <c r="F1179" s="21">
        <f t="shared" si="169"/>
        <v>178687</v>
      </c>
      <c r="G1179" s="21">
        <f t="shared" si="169"/>
        <v>200115</v>
      </c>
      <c r="H1179" s="21">
        <f t="shared" si="169"/>
        <v>224345</v>
      </c>
    </row>
    <row r="1180" spans="1:8" ht="76.5">
      <c r="A1180" s="3"/>
      <c r="B1180" s="19"/>
      <c r="C1180" s="19" t="s">
        <v>199</v>
      </c>
      <c r="D1180" s="19"/>
      <c r="E1180" s="20" t="s">
        <v>200</v>
      </c>
      <c r="F1180" s="21">
        <f>F1181+F1183</f>
        <v>178687</v>
      </c>
      <c r="G1180" s="21">
        <f>G1181+G1183</f>
        <v>200115</v>
      </c>
      <c r="H1180" s="21">
        <f>H1181+H1183</f>
        <v>224345</v>
      </c>
    </row>
    <row r="1181" spans="1:8" ht="89.25">
      <c r="A1181" s="3"/>
      <c r="B1181" s="19"/>
      <c r="C1181" s="19" t="s">
        <v>201</v>
      </c>
      <c r="D1181" s="19"/>
      <c r="E1181" s="20" t="s">
        <v>202</v>
      </c>
      <c r="F1181" s="21">
        <f>F1182</f>
        <v>119125</v>
      </c>
      <c r="G1181" s="21">
        <f>G1182</f>
        <v>133407</v>
      </c>
      <c r="H1181" s="21">
        <f>H1182</f>
        <v>149570</v>
      </c>
    </row>
    <row r="1182" spans="1:8" ht="12.75">
      <c r="A1182" s="3"/>
      <c r="B1182" s="19"/>
      <c r="C1182" s="19"/>
      <c r="D1182" s="19" t="s">
        <v>161</v>
      </c>
      <c r="E1182" s="20" t="s">
        <v>162</v>
      </c>
      <c r="F1182" s="21">
        <v>119125</v>
      </c>
      <c r="G1182" s="3">
        <v>133407</v>
      </c>
      <c r="H1182" s="21">
        <v>149570</v>
      </c>
    </row>
    <row r="1183" spans="1:8" ht="76.5">
      <c r="A1183" s="3"/>
      <c r="B1183" s="19"/>
      <c r="C1183" s="19" t="s">
        <v>203</v>
      </c>
      <c r="D1183" s="19"/>
      <c r="E1183" s="20" t="s">
        <v>204</v>
      </c>
      <c r="F1183" s="21">
        <f>F1184</f>
        <v>59562</v>
      </c>
      <c r="G1183" s="21">
        <f>G1184</f>
        <v>66708</v>
      </c>
      <c r="H1183" s="21">
        <f>H1184</f>
        <v>74775</v>
      </c>
    </row>
    <row r="1184" spans="1:8" ht="12.75">
      <c r="A1184" s="3"/>
      <c r="B1184" s="19"/>
      <c r="C1184" s="19"/>
      <c r="D1184" s="19" t="s">
        <v>161</v>
      </c>
      <c r="E1184" s="20" t="s">
        <v>162</v>
      </c>
      <c r="F1184" s="21">
        <v>59562</v>
      </c>
      <c r="G1184" s="3">
        <v>66708</v>
      </c>
      <c r="H1184" s="21">
        <v>74775</v>
      </c>
    </row>
    <row r="1185" spans="1:8" s="10" customFormat="1" ht="12.75">
      <c r="A1185" s="62">
        <v>700</v>
      </c>
      <c r="B1185" s="62"/>
      <c r="C1185" s="62"/>
      <c r="D1185" s="62"/>
      <c r="E1185" s="62" t="s">
        <v>367</v>
      </c>
      <c r="F1185" s="47">
        <f aca="true" t="shared" si="170" ref="F1185:H1189">F1186</f>
        <v>1174000</v>
      </c>
      <c r="G1185" s="47">
        <f t="shared" si="170"/>
        <v>1266000</v>
      </c>
      <c r="H1185" s="47">
        <f t="shared" si="170"/>
        <v>1360000</v>
      </c>
    </row>
    <row r="1186" spans="1:8" ht="25.5">
      <c r="A1186" s="3"/>
      <c r="B1186" s="16" t="s">
        <v>368</v>
      </c>
      <c r="C1186" s="16"/>
      <c r="D1186" s="16"/>
      <c r="E1186" s="17" t="s">
        <v>369</v>
      </c>
      <c r="F1186" s="18">
        <f t="shared" si="170"/>
        <v>1174000</v>
      </c>
      <c r="G1186" s="18">
        <f t="shared" si="170"/>
        <v>1266000</v>
      </c>
      <c r="H1186" s="18">
        <f t="shared" si="170"/>
        <v>1360000</v>
      </c>
    </row>
    <row r="1187" spans="1:8" ht="12.75">
      <c r="A1187" s="3"/>
      <c r="B1187" s="19"/>
      <c r="C1187" s="19" t="s">
        <v>34</v>
      </c>
      <c r="D1187" s="19"/>
      <c r="E1187" s="20" t="s">
        <v>35</v>
      </c>
      <c r="F1187" s="21">
        <f t="shared" si="170"/>
        <v>1174000</v>
      </c>
      <c r="G1187" s="21">
        <f t="shared" si="170"/>
        <v>1266000</v>
      </c>
      <c r="H1187" s="21">
        <f t="shared" si="170"/>
        <v>1360000</v>
      </c>
    </row>
    <row r="1188" spans="1:8" ht="89.25">
      <c r="A1188" s="3"/>
      <c r="B1188" s="19"/>
      <c r="C1188" s="19" t="s">
        <v>36</v>
      </c>
      <c r="D1188" s="19"/>
      <c r="E1188" s="20" t="s">
        <v>37</v>
      </c>
      <c r="F1188" s="21">
        <f t="shared" si="170"/>
        <v>1174000</v>
      </c>
      <c r="G1188" s="21">
        <f t="shared" si="170"/>
        <v>1266000</v>
      </c>
      <c r="H1188" s="21">
        <f t="shared" si="170"/>
        <v>1360000</v>
      </c>
    </row>
    <row r="1189" spans="1:8" ht="38.25">
      <c r="A1189" s="3"/>
      <c r="B1189" s="19"/>
      <c r="C1189" s="19" t="s">
        <v>370</v>
      </c>
      <c r="D1189" s="19"/>
      <c r="E1189" s="22" t="s">
        <v>371</v>
      </c>
      <c r="F1189" s="21">
        <f t="shared" si="170"/>
        <v>1174000</v>
      </c>
      <c r="G1189" s="21">
        <f t="shared" si="170"/>
        <v>1266000</v>
      </c>
      <c r="H1189" s="21">
        <f t="shared" si="170"/>
        <v>1360000</v>
      </c>
    </row>
    <row r="1190" spans="1:8" ht="25.5">
      <c r="A1190" s="3"/>
      <c r="B1190" s="19"/>
      <c r="C1190" s="19"/>
      <c r="D1190" s="19" t="s">
        <v>372</v>
      </c>
      <c r="E1190" s="20" t="s">
        <v>60</v>
      </c>
      <c r="F1190" s="23">
        <v>1174000</v>
      </c>
      <c r="G1190" s="24">
        <v>1266000</v>
      </c>
      <c r="H1190" s="23">
        <v>1360000</v>
      </c>
    </row>
    <row r="1191" spans="1:8" ht="12.75">
      <c r="A1191" s="3"/>
      <c r="B1191" s="19"/>
      <c r="C1191" s="19"/>
      <c r="D1191" s="19"/>
      <c r="E1191" s="20"/>
      <c r="F1191" s="21"/>
      <c r="G1191" s="21"/>
      <c r="H1191" s="21"/>
    </row>
    <row r="1192" spans="1:8" s="15" customFormat="1" ht="12.75">
      <c r="A1192" s="35"/>
      <c r="B1192" s="33"/>
      <c r="C1192" s="33"/>
      <c r="D1192" s="33"/>
      <c r="E1192" s="77" t="s">
        <v>373</v>
      </c>
      <c r="F1192" s="34">
        <f>F8+F141+F148+F188+F206+F237+F261+F285+F332+F379+F426+F472+F519+F566+F613+F660+F707+F754+F801+F848+F895+F942+F989+F1036+F1053+F1072+F1098+F1112+F1129+F1185</f>
        <v>251879570</v>
      </c>
      <c r="G1192" s="34">
        <f>G8+G141+G148+G188+G206+G237+G261+G285+G332+G379+G426+G472+G519+G566+G613+G660+G707+G754+G801+G848+G895+G942+G989+G1036+G1053+G1072+G1098+G1112+G1129+G1185</f>
        <v>267283201</v>
      </c>
      <c r="H1192" s="34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"/>
      <c r="B1193" s="19"/>
      <c r="C1193" s="19"/>
      <c r="D1193" s="78"/>
      <c r="E1193" s="79" t="s">
        <v>374</v>
      </c>
      <c r="F1193" s="44">
        <v>22772860</v>
      </c>
      <c r="G1193" s="44">
        <v>23384290</v>
      </c>
      <c r="H1193" s="44">
        <v>25677140</v>
      </c>
    </row>
    <row r="1194" spans="2:8" ht="12.75">
      <c r="B1194" s="80"/>
      <c r="C1194" s="80"/>
      <c r="D1194" s="80"/>
      <c r="E1194" s="79" t="s">
        <v>375</v>
      </c>
      <c r="F1194" s="44">
        <f>F1192+F1193</f>
        <v>274652430</v>
      </c>
      <c r="G1194" s="44">
        <f>G1192+G1193</f>
        <v>290667491</v>
      </c>
      <c r="H1194" s="44">
        <f>H1192+H1193</f>
        <v>311061750</v>
      </c>
    </row>
    <row r="1195" spans="2:8" ht="12.75">
      <c r="B1195" s="80"/>
      <c r="C1195" s="80"/>
      <c r="D1195" s="80"/>
      <c r="E1195" s="79" t="s">
        <v>376</v>
      </c>
      <c r="F1195" s="44">
        <v>313068110</v>
      </c>
      <c r="G1195" s="44">
        <v>332857621</v>
      </c>
      <c r="H1195" s="44">
        <v>358189030</v>
      </c>
    </row>
    <row r="1196" spans="2:8" ht="12.75">
      <c r="B1196" s="80"/>
      <c r="C1196" s="80"/>
      <c r="D1196" s="80"/>
      <c r="E1196" s="79" t="s">
        <v>377</v>
      </c>
      <c r="F1196" s="44">
        <f>F1195-F1194</f>
        <v>38415680</v>
      </c>
      <c r="G1196" s="44">
        <f>G1195-G1194</f>
        <v>42190130</v>
      </c>
      <c r="H1196" s="44">
        <f>H1195-H1194</f>
        <v>47127280</v>
      </c>
    </row>
    <row r="1197" spans="2:8" ht="12.75" customHeight="1">
      <c r="B1197" s="80"/>
      <c r="D1197" s="80"/>
      <c r="E1197" s="79" t="s">
        <v>378</v>
      </c>
      <c r="F1197" s="44">
        <f>F1200+F1201+F1202+F1203+F1204+F1205+F1206</f>
        <v>38358120</v>
      </c>
      <c r="G1197" s="44">
        <f>G1200+G1201+G1202+G1203+G1204+G1205+G1206</f>
        <v>42190130</v>
      </c>
      <c r="H1197" s="44">
        <f>H1200+H1201+H1202+H1203+H1204+H1205+H1206</f>
        <v>47127280</v>
      </c>
    </row>
    <row r="1198" spans="2:8" ht="12.75">
      <c r="B1198" s="80"/>
      <c r="C1198" s="81"/>
      <c r="D1198" s="80"/>
      <c r="E1198" s="79" t="s">
        <v>379</v>
      </c>
      <c r="F1198" s="82">
        <f>F1196-F1197</f>
        <v>57560</v>
      </c>
      <c r="G1198" s="82">
        <f>G1196-G1197</f>
        <v>0</v>
      </c>
      <c r="H1198" s="82">
        <f>H1196-H1197</f>
        <v>0</v>
      </c>
    </row>
    <row r="1199" spans="2:8" ht="12.75">
      <c r="B1199" s="80"/>
      <c r="C1199" s="81"/>
      <c r="D1199" s="80"/>
      <c r="E1199" s="79"/>
      <c r="F1199" s="83"/>
      <c r="G1199" s="83"/>
      <c r="H1199" s="83"/>
    </row>
    <row r="1200" spans="2:8" ht="12.75" customHeight="1">
      <c r="B1200" s="80"/>
      <c r="C1200" s="264" t="s">
        <v>380</v>
      </c>
      <c r="D1200" s="80"/>
      <c r="E1200" s="79" t="s">
        <v>381</v>
      </c>
      <c r="F1200" s="44">
        <v>11332200</v>
      </c>
      <c r="G1200" s="44">
        <v>11700000</v>
      </c>
      <c r="H1200" s="44">
        <v>12243000</v>
      </c>
    </row>
    <row r="1201" spans="2:8" ht="12.75">
      <c r="B1201" s="80"/>
      <c r="C1201" s="264"/>
      <c r="D1201" s="80"/>
      <c r="E1201" s="79" t="s">
        <v>382</v>
      </c>
      <c r="F1201" s="44">
        <v>59000</v>
      </c>
      <c r="G1201" s="44">
        <v>64000</v>
      </c>
      <c r="H1201" s="44">
        <v>70000</v>
      </c>
    </row>
    <row r="1202" spans="2:8" ht="12.75">
      <c r="B1202" s="80"/>
      <c r="C1202" s="264"/>
      <c r="D1202" s="80"/>
      <c r="E1202" s="79" t="s">
        <v>383</v>
      </c>
      <c r="F1202" s="44">
        <v>23670140</v>
      </c>
      <c r="G1202" s="44">
        <v>28330400</v>
      </c>
      <c r="H1202" s="44">
        <v>30930000</v>
      </c>
    </row>
    <row r="1203" spans="2:8" ht="12.75">
      <c r="B1203" s="80"/>
      <c r="C1203" s="264"/>
      <c r="D1203" s="80"/>
      <c r="E1203" s="79" t="s">
        <v>384</v>
      </c>
      <c r="F1203" s="44">
        <v>570000</v>
      </c>
      <c r="G1203" s="44">
        <v>808500</v>
      </c>
      <c r="H1203" s="44">
        <v>868330</v>
      </c>
    </row>
    <row r="1204" spans="2:8" ht="12.75">
      <c r="B1204" s="80"/>
      <c r="C1204" s="264"/>
      <c r="D1204" s="80"/>
      <c r="E1204" s="79" t="s">
        <v>385</v>
      </c>
      <c r="F1204" s="44"/>
      <c r="G1204" s="44"/>
      <c r="H1204" s="44"/>
    </row>
    <row r="1205" spans="2:8" ht="12.75">
      <c r="B1205" s="80"/>
      <c r="C1205" s="264"/>
      <c r="D1205" s="80"/>
      <c r="E1205" s="79" t="s">
        <v>386</v>
      </c>
      <c r="F1205" s="44">
        <v>1600000</v>
      </c>
      <c r="G1205" s="44"/>
      <c r="H1205" s="44">
        <v>1600000</v>
      </c>
    </row>
    <row r="1206" spans="2:8" ht="12.75">
      <c r="B1206" s="80"/>
      <c r="C1206" s="264"/>
      <c r="D1206" s="80"/>
      <c r="E1206" s="79" t="s">
        <v>387</v>
      </c>
      <c r="F1206" s="44">
        <v>1126780</v>
      </c>
      <c r="G1206" s="44">
        <v>1287230</v>
      </c>
      <c r="H1206" s="44">
        <v>1415950</v>
      </c>
    </row>
    <row r="1207" spans="2:8" ht="12.75">
      <c r="B1207" s="80"/>
      <c r="C1207" s="264"/>
      <c r="D1207" s="80"/>
      <c r="E1207" s="79" t="s">
        <v>388</v>
      </c>
      <c r="F1207" s="44">
        <f>F1200+F1201+F1202+F1203+F1204+F1205+F1206</f>
        <v>38358120</v>
      </c>
      <c r="G1207" s="44">
        <f>G1209+G1210+G1211+G1212+G1213+G1214+G1215</f>
        <v>37900000</v>
      </c>
      <c r="H1207" s="44">
        <f>H1209+H1210+H1211+H1212+H1213+H1214+H1215</f>
        <v>40800300</v>
      </c>
    </row>
    <row r="1208" spans="2:8" ht="12.75">
      <c r="B1208" s="80"/>
      <c r="C1208" s="80"/>
      <c r="D1208" s="80"/>
      <c r="E1208" s="84">
        <v>2007</v>
      </c>
      <c r="F1208" s="85">
        <v>2008</v>
      </c>
      <c r="G1208" s="85">
        <v>2009</v>
      </c>
      <c r="H1208" s="85">
        <v>2010</v>
      </c>
    </row>
    <row r="1209" spans="2:8" ht="12.75">
      <c r="B1209" s="80" t="s">
        <v>389</v>
      </c>
      <c r="C1209" s="80" t="s">
        <v>390</v>
      </c>
      <c r="D1209" s="80"/>
      <c r="E1209" s="86">
        <v>9106900</v>
      </c>
      <c r="F1209" s="87">
        <v>7658000</v>
      </c>
      <c r="G1209" s="87">
        <v>8236000</v>
      </c>
      <c r="H1209" s="87">
        <v>8866000</v>
      </c>
    </row>
    <row r="1210" spans="2:8" ht="12.75">
      <c r="B1210" s="80" t="s">
        <v>12</v>
      </c>
      <c r="C1210" s="80" t="s">
        <v>391</v>
      </c>
      <c r="D1210" s="80"/>
      <c r="E1210" s="86" t="s">
        <v>392</v>
      </c>
      <c r="F1210" s="87">
        <v>4991100</v>
      </c>
      <c r="G1210" s="87">
        <v>5367800</v>
      </c>
      <c r="H1210" s="87">
        <v>5778600</v>
      </c>
    </row>
    <row r="1211" spans="2:8" ht="25.5">
      <c r="B1211" s="80" t="s">
        <v>13</v>
      </c>
      <c r="C1211" s="80" t="s">
        <v>393</v>
      </c>
      <c r="D1211" s="80"/>
      <c r="E1211" s="88" t="s">
        <v>394</v>
      </c>
      <c r="F1211" s="87">
        <v>4310400</v>
      </c>
      <c r="G1211" s="87">
        <v>4635800</v>
      </c>
      <c r="H1211" s="87">
        <v>4990500</v>
      </c>
    </row>
    <row r="1212" spans="2:8" ht="25.5">
      <c r="B1212" s="80" t="s">
        <v>14</v>
      </c>
      <c r="C1212" s="80" t="s">
        <v>395</v>
      </c>
      <c r="D1212" s="80"/>
      <c r="E1212" s="86" t="s">
        <v>396</v>
      </c>
      <c r="F1212" s="87">
        <v>4195200</v>
      </c>
      <c r="G1212" s="87">
        <v>4511600</v>
      </c>
      <c r="H1212" s="87">
        <v>4857000</v>
      </c>
    </row>
    <row r="1213" spans="2:8" ht="25.5">
      <c r="B1213" s="80" t="s">
        <v>15</v>
      </c>
      <c r="C1213" s="80" t="s">
        <v>397</v>
      </c>
      <c r="D1213" s="80"/>
      <c r="E1213" s="86" t="s">
        <v>398</v>
      </c>
      <c r="F1213" s="87">
        <v>4210500</v>
      </c>
      <c r="G1213" s="87">
        <v>4528300</v>
      </c>
      <c r="H1213" s="87">
        <v>4875000</v>
      </c>
    </row>
    <row r="1214" spans="2:8" ht="12.75">
      <c r="B1214" s="80" t="s">
        <v>16</v>
      </c>
      <c r="C1214" s="80" t="s">
        <v>399</v>
      </c>
      <c r="D1214" s="80"/>
      <c r="E1214" s="86" t="s">
        <v>400</v>
      </c>
      <c r="F1214" s="87">
        <v>4889000</v>
      </c>
      <c r="G1214" s="87">
        <v>5258000</v>
      </c>
      <c r="H1214" s="87">
        <v>5660400</v>
      </c>
    </row>
    <row r="1215" spans="2:8" ht="12.75">
      <c r="B1215" s="80" t="s">
        <v>17</v>
      </c>
      <c r="C1215" s="80" t="s">
        <v>401</v>
      </c>
      <c r="D1215" s="80"/>
      <c r="E1215" s="86" t="s">
        <v>402</v>
      </c>
      <c r="F1215" s="87">
        <v>4986200</v>
      </c>
      <c r="G1215" s="87">
        <v>5362500</v>
      </c>
      <c r="H1215" s="87">
        <v>5772800</v>
      </c>
    </row>
    <row r="1216" spans="2:8" ht="12.75">
      <c r="B1216" s="80"/>
      <c r="C1216" s="80"/>
      <c r="D1216" s="80"/>
      <c r="E1216" s="86"/>
      <c r="F1216" s="87">
        <f>F1209+F1210+F1211+F1212+F1213+F1214+F1215</f>
        <v>35240400</v>
      </c>
      <c r="G1216" s="87">
        <f>G1209+G1210+G1211+G1212+G1213+G1214+G1215</f>
        <v>37900000</v>
      </c>
      <c r="H1216" s="87">
        <f>H1209+H1210+H1211+H1212+H1213+H1214+H1215</f>
        <v>40800300</v>
      </c>
    </row>
    <row r="1217" spans="2:8" ht="12.75">
      <c r="B1217" s="80"/>
      <c r="C1217" s="80"/>
      <c r="D1217" s="80"/>
      <c r="E1217" s="86"/>
      <c r="F1217" s="87">
        <f>F1218-F1216</f>
        <v>0</v>
      </c>
      <c r="G1217" s="87">
        <f>G1218-G1216</f>
        <v>0</v>
      </c>
      <c r="H1217" s="87">
        <f>H1218-H1216</f>
        <v>0</v>
      </c>
    </row>
    <row r="1218" spans="2:8" ht="12.75">
      <c r="B1218" s="80"/>
      <c r="C1218" s="80" t="s">
        <v>403</v>
      </c>
      <c r="D1218" s="80"/>
      <c r="E1218" s="86">
        <v>41910320</v>
      </c>
      <c r="F1218" s="87">
        <v>35240400</v>
      </c>
      <c r="G1218" s="87">
        <v>37900000</v>
      </c>
      <c r="H1218" s="87">
        <v>40800300</v>
      </c>
    </row>
    <row r="1219" spans="2:8" ht="12.75">
      <c r="B1219" s="80"/>
      <c r="C1219" s="80"/>
      <c r="D1219" s="80"/>
      <c r="E1219" s="86"/>
      <c r="F1219" s="89">
        <f>F1218/E1218</f>
        <v>0.8408525632827427</v>
      </c>
      <c r="G1219" s="89">
        <f>G1218/F1218</f>
        <v>1.075470198976175</v>
      </c>
      <c r="H1219" s="89">
        <f>H1218/G1218</f>
        <v>1.0765250659630607</v>
      </c>
    </row>
  </sheetData>
  <sheetProtection selectLockedCells="1" selectUnlockedCells="1"/>
  <mergeCells count="5">
    <mergeCell ref="E1:F1"/>
    <mergeCell ref="E2:F2"/>
    <mergeCell ref="E3:F3"/>
    <mergeCell ref="B4:F4"/>
    <mergeCell ref="C1200:C1207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2" width="6.625" style="90" customWidth="1"/>
    <col min="3" max="3" width="12.375" style="90" customWidth="1"/>
    <col min="4" max="4" width="7.875" style="90" customWidth="1"/>
    <col min="5" max="5" width="58.75390625" style="91" customWidth="1"/>
    <col min="6" max="6" width="0" style="92" hidden="1" customWidth="1"/>
    <col min="7" max="7" width="0" style="93" hidden="1" customWidth="1"/>
    <col min="8" max="8" width="13.25390625" style="93" customWidth="1"/>
    <col min="9" max="9" width="12.625" style="92" customWidth="1"/>
    <col min="10" max="10" width="13.00390625" style="92" customWidth="1"/>
    <col min="11" max="216" width="9.125" style="93" customWidth="1"/>
  </cols>
  <sheetData>
    <row r="1" spans="1:5" ht="12.75">
      <c r="A1" s="93"/>
      <c r="B1" s="94"/>
      <c r="C1" s="95"/>
      <c r="D1" s="95"/>
      <c r="E1" s="96" t="s">
        <v>404</v>
      </c>
    </row>
    <row r="2" spans="1:5" ht="12" customHeight="1">
      <c r="A2" s="93"/>
      <c r="B2" s="94"/>
      <c r="C2" s="95"/>
      <c r="D2" s="95"/>
      <c r="E2" s="97" t="s">
        <v>405</v>
      </c>
    </row>
    <row r="3" spans="1:5" ht="12.75">
      <c r="A3" s="93"/>
      <c r="B3" s="94"/>
      <c r="C3" s="95"/>
      <c r="D3" s="95"/>
      <c r="E3" s="96" t="s">
        <v>1408</v>
      </c>
    </row>
    <row r="4" spans="1:5" ht="12.75" customHeight="1">
      <c r="A4" s="265" t="s">
        <v>407</v>
      </c>
      <c r="B4" s="265"/>
      <c r="C4" s="265"/>
      <c r="D4" s="265"/>
      <c r="E4" s="265"/>
    </row>
    <row r="5" spans="1:5" ht="12.75">
      <c r="A5" s="93"/>
      <c r="B5" s="93"/>
      <c r="C5" s="93"/>
      <c r="D5" s="93"/>
      <c r="E5" s="98"/>
    </row>
    <row r="6" spans="1:10" ht="50.25" customHeight="1">
      <c r="A6" s="99" t="s">
        <v>408</v>
      </c>
      <c r="B6" s="99" t="s">
        <v>5</v>
      </c>
      <c r="C6" s="99" t="s">
        <v>6</v>
      </c>
      <c r="D6" s="99" t="s">
        <v>7</v>
      </c>
      <c r="E6" s="100" t="s">
        <v>8</v>
      </c>
      <c r="F6" s="101" t="s">
        <v>409</v>
      </c>
      <c r="G6" s="101" t="s">
        <v>410</v>
      </c>
      <c r="H6" s="101" t="s">
        <v>411</v>
      </c>
      <c r="I6" s="101" t="s">
        <v>412</v>
      </c>
      <c r="J6" s="101" t="s">
        <v>413</v>
      </c>
    </row>
    <row r="7" spans="1:10" ht="12.75">
      <c r="A7" s="102" t="s">
        <v>389</v>
      </c>
      <c r="B7" s="99" t="s">
        <v>12</v>
      </c>
      <c r="C7" s="99" t="s">
        <v>13</v>
      </c>
      <c r="D7" s="99" t="s">
        <v>14</v>
      </c>
      <c r="E7" s="100">
        <v>5</v>
      </c>
      <c r="F7" s="100">
        <v>6</v>
      </c>
      <c r="G7" s="100">
        <v>7</v>
      </c>
      <c r="H7" s="100">
        <v>8</v>
      </c>
      <c r="I7" s="100">
        <v>7</v>
      </c>
      <c r="J7" s="100">
        <v>8</v>
      </c>
    </row>
    <row r="8" spans="1:10" ht="12.75">
      <c r="A8" s="103">
        <v>715</v>
      </c>
      <c r="B8" s="104"/>
      <c r="C8" s="104"/>
      <c r="D8" s="104"/>
      <c r="E8" s="104" t="s">
        <v>414</v>
      </c>
      <c r="F8" s="105">
        <f>F9+F141+F148+F294+F437+F586+F631+F704+F760</f>
        <v>304975574.38</v>
      </c>
      <c r="G8" s="105">
        <f>G9+G141+G148+G294+G437+G586+G631+G704+G760</f>
        <v>14138352.23</v>
      </c>
      <c r="H8" s="105">
        <f aca="true" t="shared" si="0" ref="H8:H36">F8+G8</f>
        <v>319113926.61</v>
      </c>
      <c r="I8" s="105">
        <f>I9+I141+I148+I294+I437+I586+I631+I704+I760</f>
        <v>4425792.120000001</v>
      </c>
      <c r="J8" s="105">
        <f aca="true" t="shared" si="1" ref="J8:J36">H8+I8</f>
        <v>323539718.73</v>
      </c>
    </row>
    <row r="9" spans="1:10" ht="12.75">
      <c r="A9" s="106"/>
      <c r="B9" s="99" t="s">
        <v>19</v>
      </c>
      <c r="C9" s="99"/>
      <c r="D9" s="99"/>
      <c r="E9" s="107" t="s">
        <v>415</v>
      </c>
      <c r="F9" s="105">
        <f>F10+F15+F51+F56+F61</f>
        <v>52271102.72</v>
      </c>
      <c r="G9" s="105">
        <f>G10+G15+G51+G56+G61</f>
        <v>-111680.40000000002</v>
      </c>
      <c r="H9" s="105">
        <f t="shared" si="0"/>
        <v>52159422.32</v>
      </c>
      <c r="I9" s="105">
        <f>I10+I15+I51+I56+I61</f>
        <v>1901385.0499999998</v>
      </c>
      <c r="J9" s="105">
        <f t="shared" si="1"/>
        <v>54060807.37</v>
      </c>
    </row>
    <row r="10" spans="1:10" s="90" customFormat="1" ht="28.5" customHeight="1">
      <c r="A10" s="106"/>
      <c r="B10" s="108" t="s">
        <v>21</v>
      </c>
      <c r="C10" s="108"/>
      <c r="D10" s="108"/>
      <c r="E10" s="109" t="s">
        <v>416</v>
      </c>
      <c r="F10" s="105">
        <f>F11</f>
        <v>2618300</v>
      </c>
      <c r="G10" s="105"/>
      <c r="H10" s="105">
        <f t="shared" si="0"/>
        <v>2618300</v>
      </c>
      <c r="I10" s="105"/>
      <c r="J10" s="105">
        <f t="shared" si="1"/>
        <v>2618300</v>
      </c>
    </row>
    <row r="11" spans="1:10" s="90" customFormat="1" ht="12" customHeight="1">
      <c r="A11" s="106"/>
      <c r="B11" s="108"/>
      <c r="C11" s="110" t="s">
        <v>417</v>
      </c>
      <c r="D11" s="111"/>
      <c r="E11" s="112" t="s">
        <v>418</v>
      </c>
      <c r="F11" s="105">
        <f>F12</f>
        <v>2618300</v>
      </c>
      <c r="G11" s="105"/>
      <c r="H11" s="105">
        <f t="shared" si="0"/>
        <v>2618300</v>
      </c>
      <c r="I11" s="105"/>
      <c r="J11" s="105">
        <f t="shared" si="1"/>
        <v>2618300</v>
      </c>
    </row>
    <row r="12" spans="1:10" s="90" customFormat="1" ht="25.5">
      <c r="A12" s="106"/>
      <c r="B12" s="113"/>
      <c r="C12" s="110" t="s">
        <v>419</v>
      </c>
      <c r="D12" s="111"/>
      <c r="E12" s="112" t="s">
        <v>420</v>
      </c>
      <c r="F12" s="105">
        <f>F13</f>
        <v>2618300</v>
      </c>
      <c r="G12" s="105"/>
      <c r="H12" s="105">
        <f t="shared" si="0"/>
        <v>2618300</v>
      </c>
      <c r="I12" s="105"/>
      <c r="J12" s="105">
        <f t="shared" si="1"/>
        <v>2618300</v>
      </c>
    </row>
    <row r="13" spans="1:10" s="90" customFormat="1" ht="12.75">
      <c r="A13" s="106"/>
      <c r="B13" s="113"/>
      <c r="C13" s="110" t="s">
        <v>421</v>
      </c>
      <c r="D13" s="111"/>
      <c r="E13" s="112" t="s">
        <v>422</v>
      </c>
      <c r="F13" s="105">
        <f>F14</f>
        <v>2618300</v>
      </c>
      <c r="G13" s="105"/>
      <c r="H13" s="105">
        <f t="shared" si="0"/>
        <v>2618300</v>
      </c>
      <c r="I13" s="105"/>
      <c r="J13" s="105">
        <f t="shared" si="1"/>
        <v>2618300</v>
      </c>
    </row>
    <row r="14" spans="1:10" s="90" customFormat="1" ht="54" customHeight="1">
      <c r="A14" s="106"/>
      <c r="B14" s="113"/>
      <c r="C14" s="110"/>
      <c r="D14" s="110">
        <v>100</v>
      </c>
      <c r="E14" s="112" t="s">
        <v>423</v>
      </c>
      <c r="F14" s="105">
        <v>2618300</v>
      </c>
      <c r="G14" s="105"/>
      <c r="H14" s="105">
        <f t="shared" si="0"/>
        <v>2618300</v>
      </c>
      <c r="I14" s="105"/>
      <c r="J14" s="105">
        <f t="shared" si="1"/>
        <v>2618300</v>
      </c>
    </row>
    <row r="15" spans="1:10" s="90" customFormat="1" ht="38.25">
      <c r="A15" s="114"/>
      <c r="B15" s="108" t="s">
        <v>29</v>
      </c>
      <c r="C15" s="108"/>
      <c r="D15" s="108"/>
      <c r="E15" s="109" t="s">
        <v>424</v>
      </c>
      <c r="F15" s="105">
        <f>F16+F20+F26</f>
        <v>34033370</v>
      </c>
      <c r="G15" s="105">
        <f>G16+G20</f>
        <v>546800</v>
      </c>
      <c r="H15" s="105">
        <f t="shared" si="0"/>
        <v>34580170</v>
      </c>
      <c r="I15" s="105">
        <f>I16+I20</f>
        <v>-800</v>
      </c>
      <c r="J15" s="105">
        <f t="shared" si="1"/>
        <v>34579370</v>
      </c>
    </row>
    <row r="16" spans="1:10" s="90" customFormat="1" ht="25.5">
      <c r="A16" s="114"/>
      <c r="B16" s="108"/>
      <c r="C16" s="110" t="s">
        <v>425</v>
      </c>
      <c r="D16" s="110"/>
      <c r="E16" s="112" t="s">
        <v>426</v>
      </c>
      <c r="F16" s="105">
        <f>F17</f>
        <v>81500</v>
      </c>
      <c r="G16" s="105"/>
      <c r="H16" s="105">
        <f t="shared" si="0"/>
        <v>81500</v>
      </c>
      <c r="I16" s="105">
        <f>I17</f>
        <v>-800</v>
      </c>
      <c r="J16" s="105">
        <f t="shared" si="1"/>
        <v>80700</v>
      </c>
    </row>
    <row r="17" spans="1:10" s="90" customFormat="1" ht="39" customHeight="1">
      <c r="A17" s="114"/>
      <c r="B17" s="108"/>
      <c r="C17" s="110" t="s">
        <v>427</v>
      </c>
      <c r="D17" s="110"/>
      <c r="E17" s="112" t="s">
        <v>428</v>
      </c>
      <c r="F17" s="105">
        <f>F18</f>
        <v>81500</v>
      </c>
      <c r="G17" s="105"/>
      <c r="H17" s="105">
        <f t="shared" si="0"/>
        <v>81500</v>
      </c>
      <c r="I17" s="105">
        <f>I18</f>
        <v>-800</v>
      </c>
      <c r="J17" s="105">
        <f t="shared" si="1"/>
        <v>80700</v>
      </c>
    </row>
    <row r="18" spans="1:10" s="90" customFormat="1" ht="38.25">
      <c r="A18" s="114"/>
      <c r="B18" s="108"/>
      <c r="C18" s="110" t="s">
        <v>429</v>
      </c>
      <c r="D18" s="110"/>
      <c r="E18" s="112" t="s">
        <v>430</v>
      </c>
      <c r="F18" s="105">
        <f>F19</f>
        <v>81500</v>
      </c>
      <c r="G18" s="105"/>
      <c r="H18" s="105">
        <f t="shared" si="0"/>
        <v>81500</v>
      </c>
      <c r="I18" s="105">
        <f>I19</f>
        <v>-800</v>
      </c>
      <c r="J18" s="105">
        <f t="shared" si="1"/>
        <v>80700</v>
      </c>
    </row>
    <row r="19" spans="1:10" s="90" customFormat="1" ht="51">
      <c r="A19" s="114"/>
      <c r="B19" s="108"/>
      <c r="C19" s="110"/>
      <c r="D19" s="113" t="s">
        <v>431</v>
      </c>
      <c r="E19" s="115" t="s">
        <v>432</v>
      </c>
      <c r="F19" s="116">
        <v>81500</v>
      </c>
      <c r="G19" s="116"/>
      <c r="H19" s="105">
        <f t="shared" si="0"/>
        <v>81500</v>
      </c>
      <c r="I19" s="116">
        <v>-800</v>
      </c>
      <c r="J19" s="105">
        <f t="shared" si="1"/>
        <v>80700</v>
      </c>
    </row>
    <row r="20" spans="1:10" s="90" customFormat="1" ht="12.75">
      <c r="A20" s="114"/>
      <c r="B20" s="108"/>
      <c r="C20" s="110" t="s">
        <v>417</v>
      </c>
      <c r="D20" s="111"/>
      <c r="E20" s="112" t="s">
        <v>418</v>
      </c>
      <c r="F20" s="105">
        <f>F21</f>
        <v>32241770</v>
      </c>
      <c r="G20" s="105">
        <f>G21+G26</f>
        <v>546800</v>
      </c>
      <c r="H20" s="105">
        <f t="shared" si="0"/>
        <v>32788570</v>
      </c>
      <c r="I20" s="105">
        <f>I21+I26</f>
        <v>0</v>
      </c>
      <c r="J20" s="105">
        <f t="shared" si="1"/>
        <v>32788570</v>
      </c>
    </row>
    <row r="21" spans="1:10" s="90" customFormat="1" ht="25.5">
      <c r="A21" s="114"/>
      <c r="B21" s="99"/>
      <c r="C21" s="110" t="s">
        <v>419</v>
      </c>
      <c r="D21" s="111"/>
      <c r="E21" s="112" t="s">
        <v>420</v>
      </c>
      <c r="F21" s="105">
        <f>F22</f>
        <v>32241770</v>
      </c>
      <c r="G21" s="105"/>
      <c r="H21" s="105">
        <f t="shared" si="0"/>
        <v>32241770</v>
      </c>
      <c r="I21" s="105">
        <f>I22</f>
        <v>0</v>
      </c>
      <c r="J21" s="105">
        <f t="shared" si="1"/>
        <v>32241770</v>
      </c>
    </row>
    <row r="22" spans="1:10" s="90" customFormat="1" ht="25.5">
      <c r="A22" s="114"/>
      <c r="B22" s="99"/>
      <c r="C22" s="110" t="s">
        <v>433</v>
      </c>
      <c r="D22" s="110"/>
      <c r="E22" s="115" t="s">
        <v>434</v>
      </c>
      <c r="F22" s="105">
        <f>F23+F24+F25</f>
        <v>32241770</v>
      </c>
      <c r="G22" s="105"/>
      <c r="H22" s="105">
        <f t="shared" si="0"/>
        <v>32241770</v>
      </c>
      <c r="I22" s="105">
        <f>I24</f>
        <v>0</v>
      </c>
      <c r="J22" s="105">
        <f t="shared" si="1"/>
        <v>32241770</v>
      </c>
    </row>
    <row r="23" spans="1:10" s="90" customFormat="1" ht="54.75" customHeight="1">
      <c r="A23" s="114"/>
      <c r="B23" s="99"/>
      <c r="C23" s="110"/>
      <c r="D23" s="113" t="s">
        <v>431</v>
      </c>
      <c r="E23" s="115" t="s">
        <v>432</v>
      </c>
      <c r="F23" s="105">
        <v>27570700</v>
      </c>
      <c r="G23" s="105"/>
      <c r="H23" s="105">
        <f t="shared" si="0"/>
        <v>27570700</v>
      </c>
      <c r="I23" s="105"/>
      <c r="J23" s="105">
        <f t="shared" si="1"/>
        <v>27570700</v>
      </c>
    </row>
    <row r="24" spans="1:10" s="90" customFormat="1" ht="31.5" customHeight="1">
      <c r="A24" s="114"/>
      <c r="B24" s="99"/>
      <c r="C24" s="110"/>
      <c r="D24" s="110">
        <v>200</v>
      </c>
      <c r="E24" s="117" t="s">
        <v>435</v>
      </c>
      <c r="F24" s="105">
        <v>4196245</v>
      </c>
      <c r="G24" s="105"/>
      <c r="H24" s="105">
        <f t="shared" si="0"/>
        <v>4196245</v>
      </c>
      <c r="I24" s="105"/>
      <c r="J24" s="105">
        <f t="shared" si="1"/>
        <v>4196245</v>
      </c>
    </row>
    <row r="25" spans="1:10" s="90" customFormat="1" ht="18.75" customHeight="1">
      <c r="A25" s="106"/>
      <c r="B25" s="113"/>
      <c r="C25" s="110"/>
      <c r="D25" s="110">
        <v>800</v>
      </c>
      <c r="E25" s="112" t="s">
        <v>436</v>
      </c>
      <c r="F25" s="105">
        <v>474825</v>
      </c>
      <c r="G25" s="105"/>
      <c r="H25" s="105">
        <f t="shared" si="0"/>
        <v>474825</v>
      </c>
      <c r="I25" s="105"/>
      <c r="J25" s="105">
        <f t="shared" si="1"/>
        <v>474825</v>
      </c>
    </row>
    <row r="26" spans="1:10" s="90" customFormat="1" ht="38.25">
      <c r="A26" s="106"/>
      <c r="B26" s="113"/>
      <c r="C26" s="110" t="s">
        <v>437</v>
      </c>
      <c r="D26" s="110"/>
      <c r="E26" s="112" t="s">
        <v>438</v>
      </c>
      <c r="F26" s="105">
        <f>F27+F30+F32+F35+F38+F41+F44</f>
        <v>1710100</v>
      </c>
      <c r="G26" s="105">
        <f>G27+G30+G32+G35+G38+G41+G44+G46+G49</f>
        <v>546800</v>
      </c>
      <c r="H26" s="105">
        <f t="shared" si="0"/>
        <v>2256900</v>
      </c>
      <c r="I26" s="105">
        <f>I27+I30+I32+I35+I38+I41+I44+I46+I49</f>
        <v>0</v>
      </c>
      <c r="J26" s="105">
        <f t="shared" si="1"/>
        <v>2256900</v>
      </c>
    </row>
    <row r="27" spans="1:10" s="90" customFormat="1" ht="25.5">
      <c r="A27" s="106"/>
      <c r="B27" s="113"/>
      <c r="C27" s="110" t="s">
        <v>439</v>
      </c>
      <c r="D27" s="111"/>
      <c r="E27" s="112" t="s">
        <v>440</v>
      </c>
      <c r="F27" s="105">
        <f>F28</f>
        <v>1119000</v>
      </c>
      <c r="G27" s="105"/>
      <c r="H27" s="105">
        <f t="shared" si="0"/>
        <v>1119000</v>
      </c>
      <c r="I27" s="105"/>
      <c r="J27" s="105">
        <f t="shared" si="1"/>
        <v>1119000</v>
      </c>
    </row>
    <row r="28" spans="1:10" s="90" customFormat="1" ht="51">
      <c r="A28" s="106"/>
      <c r="B28" s="113"/>
      <c r="C28" s="110"/>
      <c r="D28" s="110">
        <v>100</v>
      </c>
      <c r="E28" s="112" t="s">
        <v>423</v>
      </c>
      <c r="F28" s="105">
        <v>1119000</v>
      </c>
      <c r="G28" s="105"/>
      <c r="H28" s="105">
        <f t="shared" si="0"/>
        <v>1119000</v>
      </c>
      <c r="I28" s="105"/>
      <c r="J28" s="105">
        <f t="shared" si="1"/>
        <v>1119000</v>
      </c>
    </row>
    <row r="29" spans="1:10" s="90" customFormat="1" ht="31.5" customHeight="1">
      <c r="A29" s="106"/>
      <c r="B29" s="113"/>
      <c r="C29" s="110"/>
      <c r="D29" s="110">
        <v>200</v>
      </c>
      <c r="E29" s="117" t="s">
        <v>435</v>
      </c>
      <c r="F29" s="105">
        <v>0</v>
      </c>
      <c r="G29" s="105"/>
      <c r="H29" s="105">
        <f t="shared" si="0"/>
        <v>0</v>
      </c>
      <c r="I29" s="105"/>
      <c r="J29" s="105">
        <f t="shared" si="1"/>
        <v>0</v>
      </c>
    </row>
    <row r="30" spans="1:10" s="90" customFormat="1" ht="41.25" customHeight="1">
      <c r="A30" s="106"/>
      <c r="B30" s="113"/>
      <c r="C30" s="110" t="s">
        <v>441</v>
      </c>
      <c r="D30" s="110"/>
      <c r="E30" s="112" t="s">
        <v>442</v>
      </c>
      <c r="F30" s="105" t="s">
        <v>443</v>
      </c>
      <c r="G30" s="105"/>
      <c r="H30" s="105">
        <f t="shared" si="0"/>
        <v>341100</v>
      </c>
      <c r="I30" s="105"/>
      <c r="J30" s="105">
        <f t="shared" si="1"/>
        <v>341100</v>
      </c>
    </row>
    <row r="31" spans="1:10" s="90" customFormat="1" ht="30.75" customHeight="1">
      <c r="A31" s="106"/>
      <c r="B31" s="113"/>
      <c r="C31" s="110"/>
      <c r="D31" s="110">
        <v>200</v>
      </c>
      <c r="E31" s="117" t="s">
        <v>435</v>
      </c>
      <c r="F31" s="105" t="s">
        <v>443</v>
      </c>
      <c r="G31" s="105"/>
      <c r="H31" s="105">
        <f t="shared" si="0"/>
        <v>341100</v>
      </c>
      <c r="I31" s="105"/>
      <c r="J31" s="105">
        <f t="shared" si="1"/>
        <v>341100</v>
      </c>
    </row>
    <row r="32" spans="1:10" s="90" customFormat="1" ht="25.5">
      <c r="A32" s="106"/>
      <c r="B32" s="113"/>
      <c r="C32" s="110" t="s">
        <v>444</v>
      </c>
      <c r="D32" s="110"/>
      <c r="E32" s="112" t="s">
        <v>445</v>
      </c>
      <c r="F32" s="105">
        <f>F33+F34</f>
        <v>65700</v>
      </c>
      <c r="G32" s="105"/>
      <c r="H32" s="105">
        <f t="shared" si="0"/>
        <v>65700</v>
      </c>
      <c r="I32" s="105"/>
      <c r="J32" s="105">
        <f t="shared" si="1"/>
        <v>65700</v>
      </c>
    </row>
    <row r="33" spans="1:10" s="90" customFormat="1" ht="51">
      <c r="A33" s="106"/>
      <c r="B33" s="113"/>
      <c r="C33" s="110"/>
      <c r="D33" s="110">
        <v>100</v>
      </c>
      <c r="E33" s="112" t="s">
        <v>423</v>
      </c>
      <c r="F33" s="118">
        <v>28503</v>
      </c>
      <c r="G33" s="118"/>
      <c r="H33" s="105">
        <f t="shared" si="0"/>
        <v>28503</v>
      </c>
      <c r="I33" s="118"/>
      <c r="J33" s="105">
        <f t="shared" si="1"/>
        <v>28503</v>
      </c>
    </row>
    <row r="34" spans="1:10" s="90" customFormat="1" ht="27.75" customHeight="1">
      <c r="A34" s="106"/>
      <c r="B34" s="113"/>
      <c r="C34" s="110"/>
      <c r="D34" s="110">
        <v>200</v>
      </c>
      <c r="E34" s="117" t="s">
        <v>435</v>
      </c>
      <c r="F34" s="105">
        <v>37197</v>
      </c>
      <c r="G34" s="105"/>
      <c r="H34" s="105">
        <f t="shared" si="0"/>
        <v>37197</v>
      </c>
      <c r="I34" s="105"/>
      <c r="J34" s="105">
        <f t="shared" si="1"/>
        <v>37197</v>
      </c>
    </row>
    <row r="35" spans="1:10" s="90" customFormat="1" ht="25.5">
      <c r="A35" s="106"/>
      <c r="B35" s="113"/>
      <c r="C35" s="110" t="s">
        <v>446</v>
      </c>
      <c r="D35" s="110"/>
      <c r="E35" s="112" t="s">
        <v>447</v>
      </c>
      <c r="F35" s="105">
        <f>F36</f>
        <v>80900</v>
      </c>
      <c r="G35" s="105"/>
      <c r="H35" s="105">
        <f t="shared" si="0"/>
        <v>80900</v>
      </c>
      <c r="I35" s="105"/>
      <c r="J35" s="105">
        <f t="shared" si="1"/>
        <v>80900</v>
      </c>
    </row>
    <row r="36" spans="1:10" s="90" customFormat="1" ht="48.75" customHeight="1">
      <c r="A36" s="106"/>
      <c r="B36" s="113"/>
      <c r="C36" s="110"/>
      <c r="D36" s="110">
        <v>100</v>
      </c>
      <c r="E36" s="112" t="s">
        <v>423</v>
      </c>
      <c r="F36" s="105">
        <v>80900</v>
      </c>
      <c r="G36" s="105"/>
      <c r="H36" s="105">
        <f t="shared" si="0"/>
        <v>80900</v>
      </c>
      <c r="I36" s="105"/>
      <c r="J36" s="105">
        <f t="shared" si="1"/>
        <v>80900</v>
      </c>
    </row>
    <row r="37" spans="1:10" s="90" customFormat="1" ht="30" customHeight="1" hidden="1">
      <c r="A37" s="106"/>
      <c r="B37" s="113"/>
      <c r="C37" s="110"/>
      <c r="D37" s="110">
        <v>200</v>
      </c>
      <c r="E37" s="112" t="s">
        <v>448</v>
      </c>
      <c r="F37" s="105"/>
      <c r="G37" s="105"/>
      <c r="H37" s="105"/>
      <c r="I37" s="105"/>
      <c r="J37" s="105"/>
    </row>
    <row r="38" spans="1:10" s="90" customFormat="1" ht="39.75" customHeight="1">
      <c r="A38" s="106"/>
      <c r="B38" s="113"/>
      <c r="C38" s="110" t="s">
        <v>449</v>
      </c>
      <c r="D38" s="110"/>
      <c r="E38" s="112" t="s">
        <v>450</v>
      </c>
      <c r="F38" s="105">
        <f>F39</f>
        <v>14500</v>
      </c>
      <c r="G38" s="105"/>
      <c r="H38" s="105">
        <f>F38+G38</f>
        <v>14500</v>
      </c>
      <c r="I38" s="105"/>
      <c r="J38" s="105">
        <f>H38+I38</f>
        <v>14500</v>
      </c>
    </row>
    <row r="39" spans="1:10" s="90" customFormat="1" ht="51.75" customHeight="1">
      <c r="A39" s="106"/>
      <c r="B39" s="113"/>
      <c r="C39" s="110"/>
      <c r="D39" s="110">
        <v>100</v>
      </c>
      <c r="E39" s="112" t="s">
        <v>423</v>
      </c>
      <c r="F39" s="105">
        <v>14500</v>
      </c>
      <c r="G39" s="105"/>
      <c r="H39" s="105">
        <f>F39+G39</f>
        <v>14500</v>
      </c>
      <c r="I39" s="105"/>
      <c r="J39" s="105">
        <f>H39+I39</f>
        <v>14500</v>
      </c>
    </row>
    <row r="40" spans="1:10" s="90" customFormat="1" ht="26.25" customHeight="1" hidden="1">
      <c r="A40" s="106"/>
      <c r="B40" s="113"/>
      <c r="C40" s="110"/>
      <c r="D40" s="110">
        <v>200</v>
      </c>
      <c r="E40" s="112" t="s">
        <v>448</v>
      </c>
      <c r="F40" s="105"/>
      <c r="G40" s="105"/>
      <c r="H40" s="105"/>
      <c r="I40" s="105"/>
      <c r="J40" s="105"/>
    </row>
    <row r="41" spans="1:10" s="90" customFormat="1" ht="51">
      <c r="A41" s="106"/>
      <c r="B41" s="113"/>
      <c r="C41" s="110" t="s">
        <v>451</v>
      </c>
      <c r="D41" s="110"/>
      <c r="E41" s="112" t="s">
        <v>452</v>
      </c>
      <c r="F41" s="105">
        <f>F42</f>
        <v>82300</v>
      </c>
      <c r="G41" s="105"/>
      <c r="H41" s="105">
        <f>F41+G41</f>
        <v>82300</v>
      </c>
      <c r="I41" s="105"/>
      <c r="J41" s="105">
        <f>H41+I41</f>
        <v>82300</v>
      </c>
    </row>
    <row r="42" spans="1:10" s="90" customFormat="1" ht="51">
      <c r="A42" s="106"/>
      <c r="B42" s="113"/>
      <c r="C42" s="110"/>
      <c r="D42" s="110">
        <v>100</v>
      </c>
      <c r="E42" s="112" t="s">
        <v>423</v>
      </c>
      <c r="F42" s="105">
        <v>82300</v>
      </c>
      <c r="G42" s="105"/>
      <c r="H42" s="105">
        <f>F42+G42</f>
        <v>82300</v>
      </c>
      <c r="I42" s="105"/>
      <c r="J42" s="105">
        <f>H42+I42</f>
        <v>82300</v>
      </c>
    </row>
    <row r="43" spans="1:10" s="90" customFormat="1" ht="25.5" customHeight="1" hidden="1">
      <c r="A43" s="106"/>
      <c r="B43" s="113"/>
      <c r="C43" s="110"/>
      <c r="D43" s="110">
        <v>200</v>
      </c>
      <c r="E43" s="112" t="s">
        <v>448</v>
      </c>
      <c r="F43" s="105" t="s">
        <v>453</v>
      </c>
      <c r="G43" s="105"/>
      <c r="H43" s="105" t="s">
        <v>453</v>
      </c>
      <c r="I43" s="105"/>
      <c r="J43" s="105" t="s">
        <v>453</v>
      </c>
    </row>
    <row r="44" spans="1:10" s="90" customFormat="1" ht="38.25">
      <c r="A44" s="106"/>
      <c r="B44" s="113"/>
      <c r="C44" s="119" t="s">
        <v>454</v>
      </c>
      <c r="D44" s="119"/>
      <c r="E44" s="120" t="s">
        <v>455</v>
      </c>
      <c r="F44" s="105">
        <f>F45</f>
        <v>6600</v>
      </c>
      <c r="G44" s="105"/>
      <c r="H44" s="105">
        <f aca="true" t="shared" si="2" ref="H44:H77">F44+G44</f>
        <v>6600</v>
      </c>
      <c r="I44" s="105"/>
      <c r="J44" s="105">
        <f aca="true" t="shared" si="3" ref="J44:J77">H44+I44</f>
        <v>6600</v>
      </c>
    </row>
    <row r="45" spans="1:10" s="90" customFormat="1" ht="24" customHeight="1">
      <c r="A45" s="106"/>
      <c r="B45" s="113"/>
      <c r="C45" s="110"/>
      <c r="D45" s="110">
        <v>200</v>
      </c>
      <c r="E45" s="117" t="s">
        <v>435</v>
      </c>
      <c r="F45" s="105">
        <v>6600</v>
      </c>
      <c r="G45" s="105"/>
      <c r="H45" s="105">
        <f t="shared" si="2"/>
        <v>6600</v>
      </c>
      <c r="I45" s="105"/>
      <c r="J45" s="105">
        <f t="shared" si="3"/>
        <v>6600</v>
      </c>
    </row>
    <row r="46" spans="1:10" s="90" customFormat="1" ht="24" customHeight="1">
      <c r="A46" s="106"/>
      <c r="B46" s="113"/>
      <c r="C46" s="110" t="s">
        <v>456</v>
      </c>
      <c r="D46" s="110"/>
      <c r="E46" s="112" t="s">
        <v>457</v>
      </c>
      <c r="F46" s="105"/>
      <c r="G46" s="105">
        <f>G47+G48</f>
        <v>544400</v>
      </c>
      <c r="H46" s="105">
        <f t="shared" si="2"/>
        <v>544400</v>
      </c>
      <c r="I46" s="105">
        <f>I47+I48</f>
        <v>0</v>
      </c>
      <c r="J46" s="105">
        <f t="shared" si="3"/>
        <v>544400</v>
      </c>
    </row>
    <row r="47" spans="1:10" s="90" customFormat="1" ht="24" customHeight="1">
      <c r="A47" s="106"/>
      <c r="B47" s="113"/>
      <c r="C47" s="110"/>
      <c r="D47" s="110">
        <v>100</v>
      </c>
      <c r="E47" s="112" t="s">
        <v>423</v>
      </c>
      <c r="F47" s="105"/>
      <c r="G47" s="105">
        <v>544400</v>
      </c>
      <c r="H47" s="105">
        <f t="shared" si="2"/>
        <v>544400</v>
      </c>
      <c r="I47" s="105"/>
      <c r="J47" s="105">
        <f t="shared" si="3"/>
        <v>544400</v>
      </c>
    </row>
    <row r="48" spans="1:10" s="90" customFormat="1" ht="24" customHeight="1">
      <c r="A48" s="106"/>
      <c r="B48" s="113"/>
      <c r="C48" s="110"/>
      <c r="D48" s="110">
        <v>200</v>
      </c>
      <c r="E48" s="117" t="s">
        <v>435</v>
      </c>
      <c r="F48" s="105"/>
      <c r="G48" s="105"/>
      <c r="H48" s="105">
        <f t="shared" si="2"/>
        <v>0</v>
      </c>
      <c r="I48" s="105"/>
      <c r="J48" s="105">
        <f t="shared" si="3"/>
        <v>0</v>
      </c>
    </row>
    <row r="49" spans="1:10" s="90" customFormat="1" ht="18.75" customHeight="1">
      <c r="A49" s="106"/>
      <c r="B49" s="113"/>
      <c r="C49" s="121" t="s">
        <v>458</v>
      </c>
      <c r="D49" s="122"/>
      <c r="E49" s="123" t="s">
        <v>459</v>
      </c>
      <c r="F49" s="105"/>
      <c r="G49" s="105">
        <v>2400</v>
      </c>
      <c r="H49" s="105">
        <f t="shared" si="2"/>
        <v>2400</v>
      </c>
      <c r="I49" s="105"/>
      <c r="J49" s="105">
        <f t="shared" si="3"/>
        <v>2400</v>
      </c>
    </row>
    <row r="50" spans="1:10" s="90" customFormat="1" ht="24" customHeight="1">
      <c r="A50" s="106"/>
      <c r="B50" s="113"/>
      <c r="C50" s="110"/>
      <c r="D50" s="110">
        <v>200</v>
      </c>
      <c r="E50" s="117" t="s">
        <v>435</v>
      </c>
      <c r="F50" s="105"/>
      <c r="G50" s="105">
        <v>2400</v>
      </c>
      <c r="H50" s="105">
        <f t="shared" si="2"/>
        <v>2400</v>
      </c>
      <c r="I50" s="105"/>
      <c r="J50" s="105">
        <f t="shared" si="3"/>
        <v>2400</v>
      </c>
    </row>
    <row r="51" spans="1:10" s="90" customFormat="1" ht="12.75">
      <c r="A51" s="106"/>
      <c r="B51" s="108" t="s">
        <v>46</v>
      </c>
      <c r="C51" s="124"/>
      <c r="D51" s="110"/>
      <c r="E51" s="124" t="s">
        <v>47</v>
      </c>
      <c r="F51" s="105">
        <f aca="true" t="shared" si="4" ref="F51:G54">F52</f>
        <v>1700</v>
      </c>
      <c r="G51" s="105">
        <f t="shared" si="4"/>
        <v>3200</v>
      </c>
      <c r="H51" s="105">
        <f t="shared" si="2"/>
        <v>4900</v>
      </c>
      <c r="I51" s="105">
        <f>I52</f>
        <v>0</v>
      </c>
      <c r="J51" s="105">
        <f t="shared" si="3"/>
        <v>4900</v>
      </c>
    </row>
    <row r="52" spans="1:10" s="90" customFormat="1" ht="12.75">
      <c r="A52" s="106"/>
      <c r="B52" s="108"/>
      <c r="C52" s="110" t="s">
        <v>417</v>
      </c>
      <c r="D52" s="111"/>
      <c r="E52" s="112" t="s">
        <v>418</v>
      </c>
      <c r="F52" s="105">
        <f t="shared" si="4"/>
        <v>1700</v>
      </c>
      <c r="G52" s="105">
        <f t="shared" si="4"/>
        <v>3200</v>
      </c>
      <c r="H52" s="105">
        <f t="shared" si="2"/>
        <v>4900</v>
      </c>
      <c r="I52" s="105">
        <f>I53</f>
        <v>0</v>
      </c>
      <c r="J52" s="105">
        <f t="shared" si="3"/>
        <v>4900</v>
      </c>
    </row>
    <row r="53" spans="1:10" s="90" customFormat="1" ht="38.25">
      <c r="A53" s="106"/>
      <c r="B53" s="108"/>
      <c r="C53" s="110" t="s">
        <v>437</v>
      </c>
      <c r="D53" s="110"/>
      <c r="E53" s="112" t="s">
        <v>438</v>
      </c>
      <c r="F53" s="105">
        <f t="shared" si="4"/>
        <v>1700</v>
      </c>
      <c r="G53" s="105">
        <f t="shared" si="4"/>
        <v>3200</v>
      </c>
      <c r="H53" s="105">
        <f t="shared" si="2"/>
        <v>4900</v>
      </c>
      <c r="I53" s="105">
        <f>I54</f>
        <v>0</v>
      </c>
      <c r="J53" s="105">
        <f t="shared" si="3"/>
        <v>4900</v>
      </c>
    </row>
    <row r="54" spans="1:10" s="90" customFormat="1" ht="41.25" customHeight="1">
      <c r="A54" s="106"/>
      <c r="B54" s="108"/>
      <c r="C54" s="110" t="s">
        <v>460</v>
      </c>
      <c r="D54" s="110"/>
      <c r="E54" s="112" t="s">
        <v>461</v>
      </c>
      <c r="F54" s="105">
        <f t="shared" si="4"/>
        <v>1700</v>
      </c>
      <c r="G54" s="105">
        <f t="shared" si="4"/>
        <v>3200</v>
      </c>
      <c r="H54" s="105">
        <f t="shared" si="2"/>
        <v>4900</v>
      </c>
      <c r="I54" s="105">
        <f>I55</f>
        <v>0</v>
      </c>
      <c r="J54" s="105">
        <f t="shared" si="3"/>
        <v>4900</v>
      </c>
    </row>
    <row r="55" spans="1:10" s="90" customFormat="1" ht="24.75" customHeight="1">
      <c r="A55" s="106"/>
      <c r="B55" s="108"/>
      <c r="C55" s="110"/>
      <c r="D55" s="110">
        <v>200</v>
      </c>
      <c r="E55" s="117" t="s">
        <v>435</v>
      </c>
      <c r="F55" s="105">
        <v>1700</v>
      </c>
      <c r="G55" s="105">
        <v>3200</v>
      </c>
      <c r="H55" s="105">
        <f t="shared" si="2"/>
        <v>4900</v>
      </c>
      <c r="I55" s="105"/>
      <c r="J55" s="105">
        <f t="shared" si="3"/>
        <v>4900</v>
      </c>
    </row>
    <row r="56" spans="1:10" s="90" customFormat="1" ht="12.75">
      <c r="A56" s="106"/>
      <c r="B56" s="108" t="s">
        <v>462</v>
      </c>
      <c r="C56" s="108"/>
      <c r="D56" s="108"/>
      <c r="E56" s="109" t="s">
        <v>51</v>
      </c>
      <c r="F56" s="105">
        <f>F57</f>
        <v>600000</v>
      </c>
      <c r="G56" s="105"/>
      <c r="H56" s="105">
        <f t="shared" si="2"/>
        <v>600000</v>
      </c>
      <c r="I56" s="105"/>
      <c r="J56" s="105">
        <f t="shared" si="3"/>
        <v>600000</v>
      </c>
    </row>
    <row r="57" spans="1:10" s="90" customFormat="1" ht="25.5">
      <c r="A57" s="106"/>
      <c r="B57" s="108"/>
      <c r="C57" s="110" t="s">
        <v>463</v>
      </c>
      <c r="D57" s="113"/>
      <c r="E57" s="115" t="s">
        <v>464</v>
      </c>
      <c r="F57" s="105">
        <f>F58</f>
        <v>600000</v>
      </c>
      <c r="G57" s="105"/>
      <c r="H57" s="105">
        <f t="shared" si="2"/>
        <v>600000</v>
      </c>
      <c r="I57" s="105"/>
      <c r="J57" s="105">
        <f t="shared" si="3"/>
        <v>600000</v>
      </c>
    </row>
    <row r="58" spans="1:10" s="90" customFormat="1" ht="25.5">
      <c r="A58" s="106"/>
      <c r="B58" s="108"/>
      <c r="C58" s="110" t="s">
        <v>465</v>
      </c>
      <c r="D58" s="110"/>
      <c r="E58" s="112" t="s">
        <v>466</v>
      </c>
      <c r="F58" s="105">
        <f>F59</f>
        <v>600000</v>
      </c>
      <c r="G58" s="105"/>
      <c r="H58" s="105">
        <f t="shared" si="2"/>
        <v>600000</v>
      </c>
      <c r="I58" s="105"/>
      <c r="J58" s="105">
        <f t="shared" si="3"/>
        <v>600000</v>
      </c>
    </row>
    <row r="59" spans="1:10" s="90" customFormat="1" ht="25.5">
      <c r="A59" s="106"/>
      <c r="B59" s="108"/>
      <c r="C59" s="110" t="s">
        <v>467</v>
      </c>
      <c r="D59" s="110"/>
      <c r="E59" s="112" t="s">
        <v>468</v>
      </c>
      <c r="F59" s="105">
        <f>F60</f>
        <v>600000</v>
      </c>
      <c r="G59" s="105"/>
      <c r="H59" s="105">
        <f t="shared" si="2"/>
        <v>600000</v>
      </c>
      <c r="I59" s="105"/>
      <c r="J59" s="105">
        <f t="shared" si="3"/>
        <v>600000</v>
      </c>
    </row>
    <row r="60" spans="1:10" s="90" customFormat="1" ht="12.75">
      <c r="A60" s="106"/>
      <c r="B60" s="108"/>
      <c r="C60" s="110"/>
      <c r="D60" s="110">
        <v>800</v>
      </c>
      <c r="E60" s="112" t="s">
        <v>436</v>
      </c>
      <c r="F60" s="105">
        <v>600000</v>
      </c>
      <c r="G60" s="105"/>
      <c r="H60" s="105">
        <f t="shared" si="2"/>
        <v>600000</v>
      </c>
      <c r="I60" s="105"/>
      <c r="J60" s="105">
        <f t="shared" si="3"/>
        <v>600000</v>
      </c>
    </row>
    <row r="61" spans="1:10" s="90" customFormat="1" ht="12.75" customHeight="1">
      <c r="A61" s="106"/>
      <c r="B61" s="108" t="s">
        <v>469</v>
      </c>
      <c r="C61" s="108"/>
      <c r="D61" s="108"/>
      <c r="E61" s="109" t="s">
        <v>58</v>
      </c>
      <c r="F61" s="105">
        <f>F62+F73+F105+F101</f>
        <v>15017732.72</v>
      </c>
      <c r="G61" s="105">
        <f>G62+G73+G105+G101</f>
        <v>-661680.4</v>
      </c>
      <c r="H61" s="105">
        <f t="shared" si="2"/>
        <v>14356052.32</v>
      </c>
      <c r="I61" s="105">
        <f>I62+I73+I105+I101</f>
        <v>1902185.0499999998</v>
      </c>
      <c r="J61" s="105">
        <f t="shared" si="3"/>
        <v>16258237.370000001</v>
      </c>
    </row>
    <row r="62" spans="1:10" s="90" customFormat="1" ht="24" customHeight="1">
      <c r="A62" s="106"/>
      <c r="B62" s="108"/>
      <c r="C62" s="110" t="s">
        <v>470</v>
      </c>
      <c r="D62" s="110"/>
      <c r="E62" s="112" t="s">
        <v>471</v>
      </c>
      <c r="F62" s="105" t="s">
        <v>472</v>
      </c>
      <c r="G62" s="105"/>
      <c r="H62" s="105">
        <f t="shared" si="2"/>
        <v>100600</v>
      </c>
      <c r="I62" s="105"/>
      <c r="J62" s="105">
        <f t="shared" si="3"/>
        <v>100600</v>
      </c>
    </row>
    <row r="63" spans="1:10" s="90" customFormat="1" ht="18.75" customHeight="1">
      <c r="A63" s="106"/>
      <c r="B63" s="108"/>
      <c r="C63" s="110" t="s">
        <v>473</v>
      </c>
      <c r="D63" s="110"/>
      <c r="E63" s="112" t="s">
        <v>474</v>
      </c>
      <c r="F63" s="105" t="s">
        <v>472</v>
      </c>
      <c r="G63" s="105"/>
      <c r="H63" s="105">
        <f t="shared" si="2"/>
        <v>100600</v>
      </c>
      <c r="I63" s="105"/>
      <c r="J63" s="105">
        <f t="shared" si="3"/>
        <v>100600</v>
      </c>
    </row>
    <row r="64" spans="1:10" s="90" customFormat="1" ht="21.75" customHeight="1">
      <c r="A64" s="106"/>
      <c r="B64" s="108"/>
      <c r="C64" s="110" t="s">
        <v>475</v>
      </c>
      <c r="D64" s="110"/>
      <c r="E64" s="112" t="s">
        <v>476</v>
      </c>
      <c r="F64" s="105" t="s">
        <v>477</v>
      </c>
      <c r="G64" s="105"/>
      <c r="H64" s="105">
        <f t="shared" si="2"/>
        <v>57600</v>
      </c>
      <c r="I64" s="105"/>
      <c r="J64" s="105">
        <f t="shared" si="3"/>
        <v>57600</v>
      </c>
    </row>
    <row r="65" spans="1:10" s="90" customFormat="1" ht="18" customHeight="1">
      <c r="A65" s="106"/>
      <c r="B65" s="108"/>
      <c r="C65" s="110" t="s">
        <v>478</v>
      </c>
      <c r="D65" s="110"/>
      <c r="E65" s="112" t="s">
        <v>479</v>
      </c>
      <c r="F65" s="105" t="s">
        <v>477</v>
      </c>
      <c r="G65" s="105"/>
      <c r="H65" s="105">
        <f t="shared" si="2"/>
        <v>57600</v>
      </c>
      <c r="I65" s="105"/>
      <c r="J65" s="105">
        <f t="shared" si="3"/>
        <v>57600</v>
      </c>
    </row>
    <row r="66" spans="1:10" s="90" customFormat="1" ht="27" customHeight="1">
      <c r="A66" s="106"/>
      <c r="B66" s="108"/>
      <c r="C66" s="110"/>
      <c r="D66" s="110">
        <v>200</v>
      </c>
      <c r="E66" s="117" t="s">
        <v>435</v>
      </c>
      <c r="F66" s="105" t="s">
        <v>477</v>
      </c>
      <c r="G66" s="105"/>
      <c r="H66" s="105">
        <f t="shared" si="2"/>
        <v>57600</v>
      </c>
      <c r="I66" s="105"/>
      <c r="J66" s="105">
        <f t="shared" si="3"/>
        <v>57600</v>
      </c>
    </row>
    <row r="67" spans="1:10" s="90" customFormat="1" ht="27" customHeight="1">
      <c r="A67" s="106"/>
      <c r="B67" s="108"/>
      <c r="C67" s="110" t="s">
        <v>480</v>
      </c>
      <c r="D67" s="110"/>
      <c r="E67" s="112" t="s">
        <v>481</v>
      </c>
      <c r="F67" s="105" t="s">
        <v>482</v>
      </c>
      <c r="G67" s="105"/>
      <c r="H67" s="105">
        <f t="shared" si="2"/>
        <v>15000</v>
      </c>
      <c r="I67" s="105"/>
      <c r="J67" s="105">
        <f t="shared" si="3"/>
        <v>15000</v>
      </c>
    </row>
    <row r="68" spans="1:10" s="90" customFormat="1" ht="16.5" customHeight="1">
      <c r="A68" s="106"/>
      <c r="B68" s="108"/>
      <c r="C68" s="110" t="s">
        <v>483</v>
      </c>
      <c r="D68" s="110"/>
      <c r="E68" s="112" t="s">
        <v>484</v>
      </c>
      <c r="F68" s="105" t="s">
        <v>482</v>
      </c>
      <c r="G68" s="105"/>
      <c r="H68" s="105">
        <f t="shared" si="2"/>
        <v>15000</v>
      </c>
      <c r="I68" s="105"/>
      <c r="J68" s="105">
        <f t="shared" si="3"/>
        <v>15000</v>
      </c>
    </row>
    <row r="69" spans="1:10" s="90" customFormat="1" ht="27" customHeight="1">
      <c r="A69" s="106"/>
      <c r="B69" s="108"/>
      <c r="C69" s="110"/>
      <c r="D69" s="110">
        <v>200</v>
      </c>
      <c r="E69" s="117" t="s">
        <v>435</v>
      </c>
      <c r="F69" s="105" t="s">
        <v>482</v>
      </c>
      <c r="G69" s="105"/>
      <c r="H69" s="105">
        <f t="shared" si="2"/>
        <v>15000</v>
      </c>
      <c r="I69" s="105"/>
      <c r="J69" s="105">
        <f t="shared" si="3"/>
        <v>15000</v>
      </c>
    </row>
    <row r="70" spans="1:10" s="90" customFormat="1" ht="27" customHeight="1">
      <c r="A70" s="106"/>
      <c r="B70" s="108"/>
      <c r="C70" s="110" t="s">
        <v>485</v>
      </c>
      <c r="D70" s="110"/>
      <c r="E70" s="112" t="s">
        <v>486</v>
      </c>
      <c r="F70" s="105" t="s">
        <v>487</v>
      </c>
      <c r="G70" s="105"/>
      <c r="H70" s="105">
        <f t="shared" si="2"/>
        <v>28000</v>
      </c>
      <c r="I70" s="105"/>
      <c r="J70" s="105">
        <f t="shared" si="3"/>
        <v>28000</v>
      </c>
    </row>
    <row r="71" spans="1:10" s="90" customFormat="1" ht="18" customHeight="1">
      <c r="A71" s="106"/>
      <c r="B71" s="108"/>
      <c r="C71" s="110" t="s">
        <v>488</v>
      </c>
      <c r="D71" s="110"/>
      <c r="E71" s="112" t="s">
        <v>489</v>
      </c>
      <c r="F71" s="105" t="s">
        <v>487</v>
      </c>
      <c r="G71" s="105"/>
      <c r="H71" s="105">
        <f t="shared" si="2"/>
        <v>28000</v>
      </c>
      <c r="I71" s="105"/>
      <c r="J71" s="105">
        <f t="shared" si="3"/>
        <v>28000</v>
      </c>
    </row>
    <row r="72" spans="1:10" s="90" customFormat="1" ht="27" customHeight="1">
      <c r="A72" s="106"/>
      <c r="B72" s="108"/>
      <c r="C72" s="110"/>
      <c r="D72" s="110">
        <v>200</v>
      </c>
      <c r="E72" s="117" t="s">
        <v>435</v>
      </c>
      <c r="F72" s="105" t="s">
        <v>487</v>
      </c>
      <c r="G72" s="105"/>
      <c r="H72" s="105">
        <f t="shared" si="2"/>
        <v>28000</v>
      </c>
      <c r="I72" s="105"/>
      <c r="J72" s="105">
        <f t="shared" si="3"/>
        <v>28000</v>
      </c>
    </row>
    <row r="73" spans="1:10" s="90" customFormat="1" ht="30" customHeight="1">
      <c r="A73" s="106"/>
      <c r="B73" s="108"/>
      <c r="C73" s="110" t="s">
        <v>490</v>
      </c>
      <c r="D73" s="110"/>
      <c r="E73" s="112" t="s">
        <v>491</v>
      </c>
      <c r="F73" s="105" t="str">
        <f>F74</f>
        <v>21 864,31</v>
      </c>
      <c r="G73" s="105"/>
      <c r="H73" s="105">
        <f t="shared" si="2"/>
        <v>21864.31</v>
      </c>
      <c r="I73" s="105">
        <f>I74</f>
        <v>1137123.63</v>
      </c>
      <c r="J73" s="105">
        <f t="shared" si="3"/>
        <v>1158987.94</v>
      </c>
    </row>
    <row r="74" spans="1:10" s="90" customFormat="1" ht="27" customHeight="1">
      <c r="A74" s="106"/>
      <c r="B74" s="108"/>
      <c r="C74" s="110" t="s">
        <v>492</v>
      </c>
      <c r="D74" s="110"/>
      <c r="E74" s="112" t="s">
        <v>493</v>
      </c>
      <c r="F74" s="105" t="str">
        <f>F75</f>
        <v>21 864,31</v>
      </c>
      <c r="G74" s="105"/>
      <c r="H74" s="105">
        <f t="shared" si="2"/>
        <v>21864.31</v>
      </c>
      <c r="I74" s="105">
        <f>I75</f>
        <v>1137123.63</v>
      </c>
      <c r="J74" s="105">
        <f t="shared" si="3"/>
        <v>1158987.94</v>
      </c>
    </row>
    <row r="75" spans="1:10" s="90" customFormat="1" ht="19.5" customHeight="1">
      <c r="A75" s="106"/>
      <c r="B75" s="108"/>
      <c r="C75" s="125" t="s">
        <v>494</v>
      </c>
      <c r="D75" s="126"/>
      <c r="E75" s="112" t="s">
        <v>495</v>
      </c>
      <c r="F75" s="105" t="s">
        <v>496</v>
      </c>
      <c r="G75" s="105"/>
      <c r="H75" s="105">
        <f t="shared" si="2"/>
        <v>21864.31</v>
      </c>
      <c r="I75" s="105">
        <f>I76</f>
        <v>1137123.63</v>
      </c>
      <c r="J75" s="105">
        <f t="shared" si="3"/>
        <v>1158987.94</v>
      </c>
    </row>
    <row r="76" spans="1:10" s="90" customFormat="1" ht="19.5" customHeight="1">
      <c r="A76" s="106"/>
      <c r="B76" s="108"/>
      <c r="C76" s="125" t="s">
        <v>497</v>
      </c>
      <c r="D76" s="127"/>
      <c r="E76" s="112" t="s">
        <v>498</v>
      </c>
      <c r="F76" s="105" t="s">
        <v>496</v>
      </c>
      <c r="G76" s="105"/>
      <c r="H76" s="105">
        <f t="shared" si="2"/>
        <v>21864.31</v>
      </c>
      <c r="I76" s="105">
        <f>I77</f>
        <v>1137123.63</v>
      </c>
      <c r="J76" s="105">
        <f t="shared" si="3"/>
        <v>1158987.94</v>
      </c>
    </row>
    <row r="77" spans="1:10" s="90" customFormat="1" ht="24.75" customHeight="1">
      <c r="A77" s="106"/>
      <c r="B77" s="108"/>
      <c r="C77" s="128"/>
      <c r="D77" s="127" t="s">
        <v>499</v>
      </c>
      <c r="E77" s="117" t="s">
        <v>435</v>
      </c>
      <c r="F77" s="105" t="s">
        <v>496</v>
      </c>
      <c r="G77" s="105"/>
      <c r="H77" s="105">
        <f t="shared" si="2"/>
        <v>21864.31</v>
      </c>
      <c r="I77" s="105">
        <f>I79</f>
        <v>1137123.63</v>
      </c>
      <c r="J77" s="105">
        <f t="shared" si="3"/>
        <v>1158987.94</v>
      </c>
    </row>
    <row r="78" spans="1:10" s="90" customFormat="1" ht="10.5" customHeight="1">
      <c r="A78" s="106"/>
      <c r="B78" s="108"/>
      <c r="C78" s="128"/>
      <c r="D78" s="127"/>
      <c r="E78" s="112" t="s">
        <v>500</v>
      </c>
      <c r="F78" s="105"/>
      <c r="G78" s="105"/>
      <c r="H78" s="105"/>
      <c r="I78" s="105"/>
      <c r="J78" s="105"/>
    </row>
    <row r="79" spans="1:10" s="90" customFormat="1" ht="12.75" customHeight="1">
      <c r="A79" s="106"/>
      <c r="B79" s="108"/>
      <c r="C79" s="128"/>
      <c r="D79" s="127"/>
      <c r="E79" s="112" t="s">
        <v>501</v>
      </c>
      <c r="F79" s="105" t="s">
        <v>502</v>
      </c>
      <c r="G79" s="105"/>
      <c r="H79" s="105">
        <f aca="true" t="shared" si="5" ref="H79:H88">F79+G79</f>
        <v>0</v>
      </c>
      <c r="I79" s="105">
        <f>I83</f>
        <v>1137123.63</v>
      </c>
      <c r="J79" s="105">
        <f aca="true" t="shared" si="6" ref="J79:J88">H79+I79</f>
        <v>1137123.63</v>
      </c>
    </row>
    <row r="80" spans="1:10" s="90" customFormat="1" ht="12.75" customHeight="1">
      <c r="A80" s="106"/>
      <c r="B80" s="108"/>
      <c r="C80" s="128"/>
      <c r="D80" s="127"/>
      <c r="E80" s="112" t="s">
        <v>503</v>
      </c>
      <c r="F80" s="105" t="s">
        <v>496</v>
      </c>
      <c r="G80" s="105"/>
      <c r="H80" s="105">
        <f t="shared" si="5"/>
        <v>21864.31</v>
      </c>
      <c r="I80" s="105"/>
      <c r="J80" s="105">
        <f t="shared" si="6"/>
        <v>21864.31</v>
      </c>
    </row>
    <row r="81" spans="1:10" s="90" customFormat="1" ht="24.75" customHeight="1">
      <c r="A81" s="106"/>
      <c r="B81" s="108"/>
      <c r="C81" s="128"/>
      <c r="D81" s="127"/>
      <c r="E81" s="112" t="s">
        <v>504</v>
      </c>
      <c r="F81" s="105" t="s">
        <v>505</v>
      </c>
      <c r="G81" s="105"/>
      <c r="H81" s="105">
        <f t="shared" si="5"/>
        <v>12168.37</v>
      </c>
      <c r="I81" s="105">
        <f>I83</f>
        <v>1137123.63</v>
      </c>
      <c r="J81" s="105">
        <f t="shared" si="6"/>
        <v>1149292</v>
      </c>
    </row>
    <row r="82" spans="1:10" s="90" customFormat="1" ht="13.5" customHeight="1">
      <c r="A82" s="106"/>
      <c r="B82" s="108"/>
      <c r="C82" s="128"/>
      <c r="D82" s="127"/>
      <c r="E82" s="112" t="s">
        <v>500</v>
      </c>
      <c r="F82" s="105"/>
      <c r="G82" s="105"/>
      <c r="H82" s="105">
        <f t="shared" si="5"/>
        <v>0</v>
      </c>
      <c r="I82" s="105"/>
      <c r="J82" s="105">
        <f t="shared" si="6"/>
        <v>0</v>
      </c>
    </row>
    <row r="83" spans="1:10" s="90" customFormat="1" ht="19.5" customHeight="1">
      <c r="A83" s="106"/>
      <c r="B83" s="108"/>
      <c r="C83" s="128"/>
      <c r="D83" s="127"/>
      <c r="E83" s="112" t="s">
        <v>501</v>
      </c>
      <c r="F83" s="105" t="s">
        <v>502</v>
      </c>
      <c r="G83" s="105"/>
      <c r="H83" s="105">
        <f t="shared" si="5"/>
        <v>0</v>
      </c>
      <c r="I83" s="105">
        <v>1137123.63</v>
      </c>
      <c r="J83" s="105">
        <f t="shared" si="6"/>
        <v>1137123.63</v>
      </c>
    </row>
    <row r="84" spans="1:10" s="90" customFormat="1" ht="19.5" customHeight="1">
      <c r="A84" s="106"/>
      <c r="B84" s="108"/>
      <c r="C84" s="128"/>
      <c r="D84" s="127"/>
      <c r="E84" s="112" t="s">
        <v>503</v>
      </c>
      <c r="F84" s="105" t="s">
        <v>505</v>
      </c>
      <c r="G84" s="105"/>
      <c r="H84" s="105">
        <f t="shared" si="5"/>
        <v>12168.37</v>
      </c>
      <c r="I84" s="105"/>
      <c r="J84" s="105">
        <f t="shared" si="6"/>
        <v>12168.37</v>
      </c>
    </row>
    <row r="85" spans="1:10" s="90" customFormat="1" ht="27" customHeight="1">
      <c r="A85" s="106"/>
      <c r="B85" s="108"/>
      <c r="C85" s="128"/>
      <c r="D85" s="127"/>
      <c r="E85" s="112" t="s">
        <v>506</v>
      </c>
      <c r="F85" s="105" t="s">
        <v>507</v>
      </c>
      <c r="G85" s="105"/>
      <c r="H85" s="105">
        <f t="shared" si="5"/>
        <v>9695.94</v>
      </c>
      <c r="I85" s="105"/>
      <c r="J85" s="105">
        <f t="shared" si="6"/>
        <v>9695.94</v>
      </c>
    </row>
    <row r="86" spans="1:10" s="90" customFormat="1" ht="19.5" customHeight="1">
      <c r="A86" s="106"/>
      <c r="B86" s="108"/>
      <c r="C86" s="128"/>
      <c r="D86" s="127"/>
      <c r="E86" s="112" t="s">
        <v>500</v>
      </c>
      <c r="F86" s="105"/>
      <c r="G86" s="105"/>
      <c r="H86" s="105">
        <f t="shared" si="5"/>
        <v>0</v>
      </c>
      <c r="I86" s="105"/>
      <c r="J86" s="105">
        <f t="shared" si="6"/>
        <v>0</v>
      </c>
    </row>
    <row r="87" spans="1:10" s="90" customFormat="1" ht="19.5" customHeight="1">
      <c r="A87" s="106"/>
      <c r="B87" s="108"/>
      <c r="C87" s="128"/>
      <c r="D87" s="127"/>
      <c r="E87" s="112" t="s">
        <v>501</v>
      </c>
      <c r="F87" s="105" t="s">
        <v>502</v>
      </c>
      <c r="G87" s="105"/>
      <c r="H87" s="105">
        <f t="shared" si="5"/>
        <v>0</v>
      </c>
      <c r="I87" s="105"/>
      <c r="J87" s="105">
        <f t="shared" si="6"/>
        <v>0</v>
      </c>
    </row>
    <row r="88" spans="1:10" s="90" customFormat="1" ht="19.5" customHeight="1">
      <c r="A88" s="106"/>
      <c r="B88" s="108"/>
      <c r="C88" s="128"/>
      <c r="D88" s="127"/>
      <c r="E88" s="112" t="s">
        <v>503</v>
      </c>
      <c r="F88" s="105" t="s">
        <v>507</v>
      </c>
      <c r="G88" s="105"/>
      <c r="H88" s="105">
        <f t="shared" si="5"/>
        <v>9695.94</v>
      </c>
      <c r="I88" s="105"/>
      <c r="J88" s="105">
        <f t="shared" si="6"/>
        <v>9695.94</v>
      </c>
    </row>
    <row r="89" spans="1:10" s="90" customFormat="1" ht="23.25" customHeight="1" hidden="1">
      <c r="A89" s="106"/>
      <c r="B89" s="108"/>
      <c r="C89" s="110"/>
      <c r="D89" s="119"/>
      <c r="E89" s="112" t="s">
        <v>508</v>
      </c>
      <c r="F89" s="105" t="s">
        <v>502</v>
      </c>
      <c r="G89" s="105"/>
      <c r="H89" s="105" t="s">
        <v>502</v>
      </c>
      <c r="I89" s="105"/>
      <c r="J89" s="105" t="s">
        <v>502</v>
      </c>
    </row>
    <row r="90" spans="1:10" s="90" customFormat="1" ht="15" customHeight="1" hidden="1">
      <c r="A90" s="106"/>
      <c r="B90" s="108"/>
      <c r="C90" s="110"/>
      <c r="D90" s="119"/>
      <c r="E90" s="112" t="s">
        <v>500</v>
      </c>
      <c r="F90" s="105"/>
      <c r="G90" s="105"/>
      <c r="H90" s="105"/>
      <c r="I90" s="105"/>
      <c r="J90" s="105"/>
    </row>
    <row r="91" spans="1:10" s="90" customFormat="1" ht="19.5" customHeight="1" hidden="1">
      <c r="A91" s="106"/>
      <c r="B91" s="108"/>
      <c r="C91" s="110"/>
      <c r="D91" s="119"/>
      <c r="E91" s="112" t="s">
        <v>501</v>
      </c>
      <c r="F91" s="105" t="s">
        <v>502</v>
      </c>
      <c r="G91" s="105"/>
      <c r="H91" s="105" t="s">
        <v>502</v>
      </c>
      <c r="I91" s="105"/>
      <c r="J91" s="105" t="s">
        <v>502</v>
      </c>
    </row>
    <row r="92" spans="1:10" s="90" customFormat="1" ht="19.5" customHeight="1" hidden="1">
      <c r="A92" s="106"/>
      <c r="B92" s="108"/>
      <c r="C92" s="110"/>
      <c r="D92" s="119"/>
      <c r="E92" s="112" t="s">
        <v>503</v>
      </c>
      <c r="F92" s="105" t="s">
        <v>502</v>
      </c>
      <c r="G92" s="105"/>
      <c r="H92" s="105" t="s">
        <v>502</v>
      </c>
      <c r="I92" s="105"/>
      <c r="J92" s="105" t="s">
        <v>502</v>
      </c>
    </row>
    <row r="93" spans="1:10" s="90" customFormat="1" ht="25.5" customHeight="1" hidden="1">
      <c r="A93" s="106"/>
      <c r="B93" s="108"/>
      <c r="C93" s="110"/>
      <c r="D93" s="119"/>
      <c r="E93" s="112" t="s">
        <v>509</v>
      </c>
      <c r="F93" s="105" t="s">
        <v>502</v>
      </c>
      <c r="G93" s="105"/>
      <c r="H93" s="105" t="s">
        <v>502</v>
      </c>
      <c r="I93" s="105"/>
      <c r="J93" s="105" t="s">
        <v>502</v>
      </c>
    </row>
    <row r="94" spans="1:10" s="90" customFormat="1" ht="19.5" customHeight="1" hidden="1">
      <c r="A94" s="106"/>
      <c r="B94" s="108"/>
      <c r="C94" s="110"/>
      <c r="D94" s="119"/>
      <c r="E94" s="112" t="s">
        <v>500</v>
      </c>
      <c r="F94" s="105" t="s">
        <v>502</v>
      </c>
      <c r="G94" s="105"/>
      <c r="H94" s="105" t="s">
        <v>502</v>
      </c>
      <c r="I94" s="105"/>
      <c r="J94" s="105" t="s">
        <v>502</v>
      </c>
    </row>
    <row r="95" spans="1:10" s="90" customFormat="1" ht="19.5" customHeight="1" hidden="1">
      <c r="A95" s="106"/>
      <c r="B95" s="108"/>
      <c r="C95" s="110"/>
      <c r="D95" s="119"/>
      <c r="E95" s="112" t="s">
        <v>501</v>
      </c>
      <c r="F95" s="105" t="s">
        <v>502</v>
      </c>
      <c r="G95" s="105"/>
      <c r="H95" s="105" t="s">
        <v>502</v>
      </c>
      <c r="I95" s="105"/>
      <c r="J95" s="105" t="s">
        <v>502</v>
      </c>
    </row>
    <row r="96" spans="1:10" s="90" customFormat="1" ht="19.5" customHeight="1" hidden="1">
      <c r="A96" s="106"/>
      <c r="B96" s="108"/>
      <c r="C96" s="110"/>
      <c r="D96" s="119"/>
      <c r="E96" s="112" t="s">
        <v>503</v>
      </c>
      <c r="F96" s="105" t="s">
        <v>502</v>
      </c>
      <c r="G96" s="105"/>
      <c r="H96" s="105" t="s">
        <v>502</v>
      </c>
      <c r="I96" s="105"/>
      <c r="J96" s="105" t="s">
        <v>502</v>
      </c>
    </row>
    <row r="97" spans="1:10" s="90" customFormat="1" ht="24.75" customHeight="1" hidden="1">
      <c r="A97" s="106"/>
      <c r="B97" s="108"/>
      <c r="C97" s="110"/>
      <c r="D97" s="119"/>
      <c r="E97" s="112" t="s">
        <v>510</v>
      </c>
      <c r="F97" s="105" t="s">
        <v>502</v>
      </c>
      <c r="G97" s="105"/>
      <c r="H97" s="105" t="s">
        <v>502</v>
      </c>
      <c r="I97" s="105"/>
      <c r="J97" s="105" t="s">
        <v>502</v>
      </c>
    </row>
    <row r="98" spans="1:10" s="90" customFormat="1" ht="19.5" customHeight="1" hidden="1">
      <c r="A98" s="106"/>
      <c r="B98" s="108"/>
      <c r="C98" s="110"/>
      <c r="D98" s="119"/>
      <c r="E98" s="112" t="s">
        <v>500</v>
      </c>
      <c r="F98" s="105" t="s">
        <v>502</v>
      </c>
      <c r="G98" s="105"/>
      <c r="H98" s="105" t="s">
        <v>502</v>
      </c>
      <c r="I98" s="105"/>
      <c r="J98" s="105" t="s">
        <v>502</v>
      </c>
    </row>
    <row r="99" spans="1:10" s="90" customFormat="1" ht="19.5" customHeight="1" hidden="1">
      <c r="A99" s="106"/>
      <c r="B99" s="108"/>
      <c r="C99" s="110"/>
      <c r="D99" s="119"/>
      <c r="E99" s="112" t="s">
        <v>501</v>
      </c>
      <c r="F99" s="105" t="s">
        <v>502</v>
      </c>
      <c r="G99" s="105"/>
      <c r="H99" s="105" t="s">
        <v>502</v>
      </c>
      <c r="I99" s="105"/>
      <c r="J99" s="105" t="s">
        <v>502</v>
      </c>
    </row>
    <row r="100" spans="1:10" s="90" customFormat="1" ht="19.5" customHeight="1" hidden="1">
      <c r="A100" s="106"/>
      <c r="B100" s="108"/>
      <c r="C100" s="110"/>
      <c r="D100" s="119"/>
      <c r="E100" s="112" t="s">
        <v>503</v>
      </c>
      <c r="F100" s="105" t="s">
        <v>502</v>
      </c>
      <c r="G100" s="105"/>
      <c r="H100" s="105" t="s">
        <v>502</v>
      </c>
      <c r="I100" s="105"/>
      <c r="J100" s="105" t="s">
        <v>502</v>
      </c>
    </row>
    <row r="101" spans="1:10" s="90" customFormat="1" ht="27" customHeight="1">
      <c r="A101" s="106"/>
      <c r="B101" s="108"/>
      <c r="C101" s="110" t="s">
        <v>511</v>
      </c>
      <c r="D101" s="110"/>
      <c r="E101" s="129" t="s">
        <v>512</v>
      </c>
      <c r="F101" s="105">
        <f aca="true" t="shared" si="7" ref="F101:G103">F102</f>
        <v>84265.6</v>
      </c>
      <c r="G101" s="105">
        <f t="shared" si="7"/>
        <v>-1980.4</v>
      </c>
      <c r="H101" s="105">
        <f aca="true" t="shared" si="8" ref="H101:H112">F101+G101</f>
        <v>82285.20000000001</v>
      </c>
      <c r="I101" s="105">
        <f>I102</f>
        <v>0</v>
      </c>
      <c r="J101" s="105">
        <f aca="true" t="shared" si="9" ref="J101:J112">H101+I101</f>
        <v>82285.20000000001</v>
      </c>
    </row>
    <row r="102" spans="1:10" s="90" customFormat="1" ht="26.25" customHeight="1">
      <c r="A102" s="106"/>
      <c r="B102" s="108"/>
      <c r="C102" s="110" t="s">
        <v>513</v>
      </c>
      <c r="D102" s="110"/>
      <c r="E102" s="115" t="s">
        <v>514</v>
      </c>
      <c r="F102" s="105">
        <f t="shared" si="7"/>
        <v>84265.6</v>
      </c>
      <c r="G102" s="105">
        <f t="shared" si="7"/>
        <v>-1980.4</v>
      </c>
      <c r="H102" s="105">
        <f t="shared" si="8"/>
        <v>82285.20000000001</v>
      </c>
      <c r="I102" s="105">
        <f>I103</f>
        <v>0</v>
      </c>
      <c r="J102" s="105">
        <f t="shared" si="9"/>
        <v>82285.20000000001</v>
      </c>
    </row>
    <row r="103" spans="1:10" s="90" customFormat="1" ht="19.5" customHeight="1">
      <c r="A103" s="106"/>
      <c r="B103" s="108"/>
      <c r="C103" s="110" t="s">
        <v>515</v>
      </c>
      <c r="D103" s="110"/>
      <c r="E103" s="112" t="s">
        <v>516</v>
      </c>
      <c r="F103" s="105">
        <f t="shared" si="7"/>
        <v>84265.6</v>
      </c>
      <c r="G103" s="105">
        <f t="shared" si="7"/>
        <v>-1980.4</v>
      </c>
      <c r="H103" s="105">
        <f t="shared" si="8"/>
        <v>82285.20000000001</v>
      </c>
      <c r="I103" s="105">
        <f>I104</f>
        <v>0</v>
      </c>
      <c r="J103" s="105">
        <f t="shared" si="9"/>
        <v>82285.20000000001</v>
      </c>
    </row>
    <row r="104" spans="1:10" s="90" customFormat="1" ht="30.75" customHeight="1">
      <c r="A104" s="106"/>
      <c r="B104" s="108"/>
      <c r="C104" s="110"/>
      <c r="D104" s="110">
        <v>200</v>
      </c>
      <c r="E104" s="117" t="s">
        <v>435</v>
      </c>
      <c r="F104" s="105">
        <v>84265.6</v>
      </c>
      <c r="G104" s="130">
        <v>-1980.4</v>
      </c>
      <c r="H104" s="105">
        <f t="shared" si="8"/>
        <v>82285.20000000001</v>
      </c>
      <c r="I104" s="130"/>
      <c r="J104" s="105">
        <f t="shared" si="9"/>
        <v>82285.20000000001</v>
      </c>
    </row>
    <row r="105" spans="1:10" s="90" customFormat="1" ht="12.75" customHeight="1">
      <c r="A105" s="106"/>
      <c r="B105" s="108"/>
      <c r="C105" s="110" t="s">
        <v>417</v>
      </c>
      <c r="D105" s="111"/>
      <c r="E105" s="112" t="s">
        <v>418</v>
      </c>
      <c r="F105" s="105">
        <f>F106+F135</f>
        <v>14811002.81</v>
      </c>
      <c r="G105" s="105">
        <f>G106+G135</f>
        <v>-659700</v>
      </c>
      <c r="H105" s="105">
        <f t="shared" si="8"/>
        <v>14151302.81</v>
      </c>
      <c r="I105" s="105">
        <f>I106+I135</f>
        <v>765061.42</v>
      </c>
      <c r="J105" s="105">
        <f t="shared" si="9"/>
        <v>14916364.23</v>
      </c>
    </row>
    <row r="106" spans="1:10" s="90" customFormat="1" ht="38.25">
      <c r="A106" s="106"/>
      <c r="B106" s="113"/>
      <c r="C106" s="110" t="s">
        <v>517</v>
      </c>
      <c r="D106" s="110"/>
      <c r="E106" s="112" t="s">
        <v>518</v>
      </c>
      <c r="F106" s="105">
        <f>F107+F110+F112+F116+F118+F122+F124</f>
        <v>12998502.81</v>
      </c>
      <c r="G106" s="105">
        <f>G112+G124</f>
        <v>0</v>
      </c>
      <c r="H106" s="105">
        <f t="shared" si="8"/>
        <v>12998502.81</v>
      </c>
      <c r="I106" s="105">
        <f>I112+I124+I126+I120+I128+I107+I131+I133</f>
        <v>765061.42</v>
      </c>
      <c r="J106" s="105">
        <f t="shared" si="9"/>
        <v>13763564.23</v>
      </c>
    </row>
    <row r="107" spans="1:10" s="90" customFormat="1" ht="25.5">
      <c r="A107" s="106"/>
      <c r="B107" s="113"/>
      <c r="C107" s="110" t="s">
        <v>519</v>
      </c>
      <c r="D107" s="110"/>
      <c r="E107" s="112" t="s">
        <v>520</v>
      </c>
      <c r="F107" s="105">
        <f>F108+F109</f>
        <v>10106900</v>
      </c>
      <c r="G107" s="105"/>
      <c r="H107" s="105">
        <f t="shared" si="8"/>
        <v>10106900</v>
      </c>
      <c r="I107" s="105">
        <f>I109</f>
        <v>290000</v>
      </c>
      <c r="J107" s="105">
        <f t="shared" si="9"/>
        <v>10396900</v>
      </c>
    </row>
    <row r="108" spans="1:10" s="90" customFormat="1" ht="51">
      <c r="A108" s="106"/>
      <c r="B108" s="113"/>
      <c r="C108" s="110"/>
      <c r="D108" s="110">
        <v>100</v>
      </c>
      <c r="E108" s="112" t="s">
        <v>423</v>
      </c>
      <c r="F108" s="105">
        <v>9806900</v>
      </c>
      <c r="G108" s="105"/>
      <c r="H108" s="105">
        <f t="shared" si="8"/>
        <v>9806900</v>
      </c>
      <c r="I108" s="105"/>
      <c r="J108" s="105">
        <f t="shared" si="9"/>
        <v>9806900</v>
      </c>
    </row>
    <row r="109" spans="1:10" s="90" customFormat="1" ht="21.75" customHeight="1">
      <c r="A109" s="106"/>
      <c r="B109" s="113"/>
      <c r="C109" s="110"/>
      <c r="D109" s="110">
        <v>200</v>
      </c>
      <c r="E109" s="117" t="s">
        <v>435</v>
      </c>
      <c r="F109" s="105">
        <v>300000</v>
      </c>
      <c r="G109" s="105"/>
      <c r="H109" s="105">
        <f t="shared" si="8"/>
        <v>300000</v>
      </c>
      <c r="I109" s="105">
        <v>290000</v>
      </c>
      <c r="J109" s="105">
        <f t="shared" si="9"/>
        <v>590000</v>
      </c>
    </row>
    <row r="110" spans="1:10" s="90" customFormat="1" ht="38.25">
      <c r="A110" s="106"/>
      <c r="B110" s="113"/>
      <c r="C110" s="110" t="s">
        <v>521</v>
      </c>
      <c r="D110" s="111"/>
      <c r="E110" s="112" t="s">
        <v>522</v>
      </c>
      <c r="F110" s="105">
        <f>F111</f>
        <v>1140000</v>
      </c>
      <c r="G110" s="105"/>
      <c r="H110" s="105">
        <f t="shared" si="8"/>
        <v>1140000</v>
      </c>
      <c r="I110" s="105"/>
      <c r="J110" s="105">
        <f t="shared" si="9"/>
        <v>1140000</v>
      </c>
    </row>
    <row r="111" spans="1:10" s="90" customFormat="1" ht="25.5" customHeight="1">
      <c r="A111" s="106"/>
      <c r="B111" s="113"/>
      <c r="C111" s="111"/>
      <c r="D111" s="110">
        <v>200</v>
      </c>
      <c r="E111" s="117" t="s">
        <v>435</v>
      </c>
      <c r="F111" s="105">
        <v>1140000</v>
      </c>
      <c r="G111" s="105"/>
      <c r="H111" s="105">
        <f t="shared" si="8"/>
        <v>1140000</v>
      </c>
      <c r="I111" s="105"/>
      <c r="J111" s="105">
        <f t="shared" si="9"/>
        <v>1140000</v>
      </c>
    </row>
    <row r="112" spans="1:10" s="90" customFormat="1" ht="24.75" customHeight="1">
      <c r="A112" s="106"/>
      <c r="B112" s="113"/>
      <c r="C112" s="128" t="s">
        <v>523</v>
      </c>
      <c r="D112" s="110"/>
      <c r="E112" s="112" t="s">
        <v>524</v>
      </c>
      <c r="F112" s="105">
        <f>F114+F115</f>
        <v>236506.81</v>
      </c>
      <c r="G112" s="105">
        <f>G114+G115</f>
        <v>419135.42</v>
      </c>
      <c r="H112" s="105">
        <f t="shared" si="8"/>
        <v>655642.23</v>
      </c>
      <c r="I112" s="105">
        <f>I114+I115</f>
        <v>75000</v>
      </c>
      <c r="J112" s="105">
        <f t="shared" si="9"/>
        <v>730642.23</v>
      </c>
    </row>
    <row r="113" spans="1:10" s="90" customFormat="1" ht="25.5" customHeight="1" hidden="1">
      <c r="A113" s="106"/>
      <c r="B113" s="113"/>
      <c r="C113" s="113"/>
      <c r="D113" s="110">
        <v>100</v>
      </c>
      <c r="E113" s="112" t="s">
        <v>423</v>
      </c>
      <c r="F113" s="105"/>
      <c r="G113" s="105"/>
      <c r="H113" s="105"/>
      <c r="I113" s="105"/>
      <c r="J113" s="105"/>
    </row>
    <row r="114" spans="1:10" s="90" customFormat="1" ht="25.5" customHeight="1">
      <c r="A114" s="106"/>
      <c r="B114" s="113"/>
      <c r="C114" s="128"/>
      <c r="D114" s="127" t="s">
        <v>499</v>
      </c>
      <c r="E114" s="117" t="s">
        <v>435</v>
      </c>
      <c r="F114" s="131">
        <v>220875.84</v>
      </c>
      <c r="G114" s="131">
        <v>397869.69</v>
      </c>
      <c r="H114" s="105">
        <f aca="true" t="shared" si="10" ref="H114:H119">F114+G114</f>
        <v>618745.53</v>
      </c>
      <c r="I114" s="131"/>
      <c r="J114" s="105">
        <f aca="true" t="shared" si="11" ref="J114:J211">H114+I114</f>
        <v>618745.53</v>
      </c>
    </row>
    <row r="115" spans="1:10" s="90" customFormat="1" ht="25.5" customHeight="1">
      <c r="A115" s="106"/>
      <c r="B115" s="113"/>
      <c r="C115" s="128"/>
      <c r="D115" s="110">
        <v>800</v>
      </c>
      <c r="E115" s="115" t="s">
        <v>436</v>
      </c>
      <c r="F115" s="131">
        <v>15630.97</v>
      </c>
      <c r="G115" s="131">
        <v>21265.73</v>
      </c>
      <c r="H115" s="105">
        <f t="shared" si="10"/>
        <v>36896.7</v>
      </c>
      <c r="I115" s="131">
        <v>75000</v>
      </c>
      <c r="J115" s="105">
        <f t="shared" si="11"/>
        <v>111896.7</v>
      </c>
    </row>
    <row r="116" spans="1:10" s="90" customFormat="1" ht="18" customHeight="1">
      <c r="A116" s="106"/>
      <c r="B116" s="113"/>
      <c r="C116" s="128" t="s">
        <v>525</v>
      </c>
      <c r="D116" s="110"/>
      <c r="E116" s="112" t="s">
        <v>526</v>
      </c>
      <c r="F116" s="105">
        <f>F117</f>
        <v>100000</v>
      </c>
      <c r="G116" s="105"/>
      <c r="H116" s="105">
        <f t="shared" si="10"/>
        <v>100000</v>
      </c>
      <c r="I116" s="105"/>
      <c r="J116" s="105">
        <f t="shared" si="11"/>
        <v>100000</v>
      </c>
    </row>
    <row r="117" spans="1:10" s="90" customFormat="1" ht="25.5" customHeight="1">
      <c r="A117" s="106"/>
      <c r="B117" s="113"/>
      <c r="C117" s="111"/>
      <c r="D117" s="110">
        <v>200</v>
      </c>
      <c r="E117" s="117" t="s">
        <v>435</v>
      </c>
      <c r="F117" s="105">
        <v>100000</v>
      </c>
      <c r="G117" s="105"/>
      <c r="H117" s="105">
        <f t="shared" si="10"/>
        <v>100000</v>
      </c>
      <c r="I117" s="105"/>
      <c r="J117" s="105">
        <f t="shared" si="11"/>
        <v>100000</v>
      </c>
    </row>
    <row r="118" spans="1:10" s="90" customFormat="1" ht="25.5" customHeight="1">
      <c r="A118" s="106"/>
      <c r="B118" s="113"/>
      <c r="C118" s="128" t="s">
        <v>527</v>
      </c>
      <c r="D118" s="110"/>
      <c r="E118" s="112" t="s">
        <v>528</v>
      </c>
      <c r="F118" s="105">
        <f>F119</f>
        <v>210000</v>
      </c>
      <c r="G118" s="105"/>
      <c r="H118" s="105">
        <f t="shared" si="10"/>
        <v>210000</v>
      </c>
      <c r="I118" s="105"/>
      <c r="J118" s="105">
        <f t="shared" si="11"/>
        <v>210000</v>
      </c>
    </row>
    <row r="119" spans="1:10" s="90" customFormat="1" ht="20.25" customHeight="1">
      <c r="A119" s="106"/>
      <c r="B119" s="113"/>
      <c r="C119" s="111"/>
      <c r="D119" s="110">
        <v>800</v>
      </c>
      <c r="E119" s="112" t="s">
        <v>436</v>
      </c>
      <c r="F119" s="105">
        <v>210000</v>
      </c>
      <c r="G119" s="105"/>
      <c r="H119" s="105">
        <f t="shared" si="10"/>
        <v>210000</v>
      </c>
      <c r="I119" s="105"/>
      <c r="J119" s="105">
        <f t="shared" si="11"/>
        <v>210000</v>
      </c>
    </row>
    <row r="120" spans="1:10" s="90" customFormat="1" ht="40.5" customHeight="1">
      <c r="A120" s="106"/>
      <c r="B120" s="113"/>
      <c r="C120" s="128" t="s">
        <v>529</v>
      </c>
      <c r="D120" s="110"/>
      <c r="E120" s="112" t="s">
        <v>530</v>
      </c>
      <c r="F120" s="105"/>
      <c r="G120" s="105"/>
      <c r="H120" s="105"/>
      <c r="I120" s="105">
        <f>I121</f>
        <v>254.52</v>
      </c>
      <c r="J120" s="105">
        <f t="shared" si="11"/>
        <v>254.52</v>
      </c>
    </row>
    <row r="121" spans="1:10" s="90" customFormat="1" ht="24" customHeight="1">
      <c r="A121" s="106"/>
      <c r="B121" s="113"/>
      <c r="C121" s="132"/>
      <c r="D121" s="133" t="s">
        <v>499</v>
      </c>
      <c r="E121" s="134" t="s">
        <v>435</v>
      </c>
      <c r="F121" s="105"/>
      <c r="G121" s="105"/>
      <c r="H121" s="105"/>
      <c r="I121" s="105">
        <v>254.52</v>
      </c>
      <c r="J121" s="105">
        <f t="shared" si="11"/>
        <v>254.52</v>
      </c>
    </row>
    <row r="122" spans="1:10" s="90" customFormat="1" ht="24" customHeight="1">
      <c r="A122" s="106"/>
      <c r="B122" s="113"/>
      <c r="C122" s="128" t="s">
        <v>531</v>
      </c>
      <c r="D122" s="127"/>
      <c r="E122" s="135" t="s">
        <v>532</v>
      </c>
      <c r="F122" s="105" t="s">
        <v>533</v>
      </c>
      <c r="G122" s="105"/>
      <c r="H122" s="105">
        <f>F122+G122</f>
        <v>97596</v>
      </c>
      <c r="I122" s="105"/>
      <c r="J122" s="105">
        <f t="shared" si="11"/>
        <v>97596</v>
      </c>
    </row>
    <row r="123" spans="1:10" s="90" customFormat="1" ht="24.75" customHeight="1">
      <c r="A123" s="106"/>
      <c r="B123" s="113"/>
      <c r="C123" s="128"/>
      <c r="D123" s="127" t="s">
        <v>499</v>
      </c>
      <c r="E123" s="117" t="s">
        <v>435</v>
      </c>
      <c r="F123" s="105" t="s">
        <v>533</v>
      </c>
      <c r="G123" s="105"/>
      <c r="H123" s="105">
        <f>F123+G123</f>
        <v>97596</v>
      </c>
      <c r="I123" s="105"/>
      <c r="J123" s="105">
        <f t="shared" si="11"/>
        <v>97596</v>
      </c>
    </row>
    <row r="124" spans="1:10" s="90" customFormat="1" ht="31.5" customHeight="1">
      <c r="A124" s="106"/>
      <c r="B124" s="113"/>
      <c r="C124" s="128" t="s">
        <v>534</v>
      </c>
      <c r="D124" s="127"/>
      <c r="E124" s="135" t="s">
        <v>535</v>
      </c>
      <c r="F124" s="116">
        <f>F125</f>
        <v>1107500</v>
      </c>
      <c r="G124" s="116">
        <f>G125</f>
        <v>-419135.42</v>
      </c>
      <c r="H124" s="105">
        <f>F124+G124</f>
        <v>688364.5800000001</v>
      </c>
      <c r="I124" s="116">
        <f>I125</f>
        <v>0</v>
      </c>
      <c r="J124" s="105">
        <f t="shared" si="11"/>
        <v>688364.5800000001</v>
      </c>
    </row>
    <row r="125" spans="1:10" s="90" customFormat="1" ht="27" customHeight="1">
      <c r="A125" s="106"/>
      <c r="B125" s="113"/>
      <c r="C125" s="128"/>
      <c r="D125" s="127" t="s">
        <v>499</v>
      </c>
      <c r="E125" s="117" t="s">
        <v>435</v>
      </c>
      <c r="F125" s="116">
        <v>1107500</v>
      </c>
      <c r="G125" s="116">
        <v>-419135.42</v>
      </c>
      <c r="H125" s="105">
        <f>F125+G125</f>
        <v>688364.5800000001</v>
      </c>
      <c r="I125" s="116"/>
      <c r="J125" s="105">
        <f t="shared" si="11"/>
        <v>688364.5800000001</v>
      </c>
    </row>
    <row r="126" spans="1:10" s="90" customFormat="1" ht="40.5" customHeight="1">
      <c r="A126" s="106"/>
      <c r="B126" s="113"/>
      <c r="C126" s="128" t="s">
        <v>536</v>
      </c>
      <c r="D126" s="110"/>
      <c r="E126" s="112" t="s">
        <v>537</v>
      </c>
      <c r="F126" s="116"/>
      <c r="G126" s="116"/>
      <c r="H126" s="105"/>
      <c r="I126" s="136">
        <f>I127</f>
        <v>14000</v>
      </c>
      <c r="J126" s="105">
        <f t="shared" si="11"/>
        <v>14000</v>
      </c>
    </row>
    <row r="127" spans="1:10" s="90" customFormat="1" ht="18.75" customHeight="1">
      <c r="A127" s="106"/>
      <c r="B127" s="113"/>
      <c r="C127" s="111"/>
      <c r="D127" s="110">
        <v>800</v>
      </c>
      <c r="E127" s="112" t="s">
        <v>436</v>
      </c>
      <c r="F127" s="116"/>
      <c r="G127" s="116"/>
      <c r="H127" s="105"/>
      <c r="I127" s="136">
        <v>14000</v>
      </c>
      <c r="J127" s="105">
        <f t="shared" si="11"/>
        <v>14000</v>
      </c>
    </row>
    <row r="128" spans="1:10" s="90" customFormat="1" ht="16.5" customHeight="1">
      <c r="A128" s="106"/>
      <c r="B128" s="113"/>
      <c r="C128" s="132" t="s">
        <v>538</v>
      </c>
      <c r="D128" s="133"/>
      <c r="E128" s="112" t="s">
        <v>539</v>
      </c>
      <c r="F128" s="116"/>
      <c r="G128" s="116"/>
      <c r="H128" s="105"/>
      <c r="I128" s="136">
        <f>I129+I130</f>
        <v>252398</v>
      </c>
      <c r="J128" s="137">
        <f t="shared" si="11"/>
        <v>252398</v>
      </c>
    </row>
    <row r="129" spans="1:10" s="90" customFormat="1" ht="27" customHeight="1">
      <c r="A129" s="106"/>
      <c r="B129" s="113"/>
      <c r="C129" s="132"/>
      <c r="D129" s="133" t="s">
        <v>499</v>
      </c>
      <c r="E129" s="134" t="s">
        <v>435</v>
      </c>
      <c r="F129" s="116"/>
      <c r="G129" s="116"/>
      <c r="H129" s="105"/>
      <c r="I129" s="136">
        <v>246798</v>
      </c>
      <c r="J129" s="137">
        <f t="shared" si="11"/>
        <v>246798</v>
      </c>
    </row>
    <row r="130" spans="1:10" s="90" customFormat="1" ht="27" customHeight="1">
      <c r="A130" s="106"/>
      <c r="B130" s="113"/>
      <c r="C130" s="132"/>
      <c r="D130" s="110">
        <v>800</v>
      </c>
      <c r="E130" s="112" t="s">
        <v>436</v>
      </c>
      <c r="F130" s="116"/>
      <c r="G130" s="116"/>
      <c r="H130" s="105"/>
      <c r="I130" s="136">
        <v>5600</v>
      </c>
      <c r="J130" s="137">
        <f t="shared" si="11"/>
        <v>5600</v>
      </c>
    </row>
    <row r="131" spans="1:10" s="90" customFormat="1" ht="40.5" customHeight="1">
      <c r="A131" s="106"/>
      <c r="B131" s="113"/>
      <c r="C131" s="132" t="s">
        <v>540</v>
      </c>
      <c r="D131" s="138"/>
      <c r="E131" s="139" t="s">
        <v>541</v>
      </c>
      <c r="F131" s="140"/>
      <c r="G131" s="136"/>
      <c r="H131" s="137"/>
      <c r="I131" s="136">
        <f>I132</f>
        <v>60326.4</v>
      </c>
      <c r="J131" s="137">
        <f t="shared" si="11"/>
        <v>60326.4</v>
      </c>
    </row>
    <row r="132" spans="1:10" s="90" customFormat="1" ht="27" customHeight="1">
      <c r="A132" s="106"/>
      <c r="B132" s="113"/>
      <c r="C132" s="132"/>
      <c r="D132" s="133" t="s">
        <v>499</v>
      </c>
      <c r="E132" s="134" t="s">
        <v>435</v>
      </c>
      <c r="F132" s="140"/>
      <c r="G132" s="136"/>
      <c r="H132" s="137"/>
      <c r="I132" s="136">
        <v>60326.4</v>
      </c>
      <c r="J132" s="137">
        <f t="shared" si="11"/>
        <v>60326.4</v>
      </c>
    </row>
    <row r="133" spans="1:10" s="90" customFormat="1" ht="27" customHeight="1">
      <c r="A133" s="106"/>
      <c r="B133" s="113"/>
      <c r="C133" s="132" t="s">
        <v>542</v>
      </c>
      <c r="D133" s="138"/>
      <c r="E133" s="139" t="s">
        <v>543</v>
      </c>
      <c r="F133" s="140"/>
      <c r="G133" s="136"/>
      <c r="H133" s="137"/>
      <c r="I133" s="136">
        <f>I134</f>
        <v>73082.5</v>
      </c>
      <c r="J133" s="137">
        <f t="shared" si="11"/>
        <v>73082.5</v>
      </c>
    </row>
    <row r="134" spans="1:10" s="90" customFormat="1" ht="27" customHeight="1">
      <c r="A134" s="106"/>
      <c r="B134" s="113"/>
      <c r="C134" s="132"/>
      <c r="D134" s="133" t="s">
        <v>499</v>
      </c>
      <c r="E134" s="134" t="s">
        <v>435</v>
      </c>
      <c r="F134" s="140"/>
      <c r="G134" s="136"/>
      <c r="H134" s="137"/>
      <c r="I134" s="137">
        <v>73082.5</v>
      </c>
      <c r="J134" s="137">
        <f t="shared" si="11"/>
        <v>73082.5</v>
      </c>
    </row>
    <row r="135" spans="1:10" s="90" customFormat="1" ht="42" customHeight="1">
      <c r="A135" s="106"/>
      <c r="B135" s="113"/>
      <c r="C135" s="110" t="s">
        <v>437</v>
      </c>
      <c r="D135" s="110"/>
      <c r="E135" s="112" t="s">
        <v>438</v>
      </c>
      <c r="F135" s="105">
        <f>F136+F139</f>
        <v>1812500</v>
      </c>
      <c r="G135" s="105">
        <f>G136+G139</f>
        <v>-659700</v>
      </c>
      <c r="H135" s="105">
        <f aca="true" t="shared" si="12" ref="H135:H193">F135+G135</f>
        <v>1152800</v>
      </c>
      <c r="I135" s="105">
        <f>I136+I139</f>
        <v>0</v>
      </c>
      <c r="J135" s="105">
        <f t="shared" si="11"/>
        <v>1152800</v>
      </c>
    </row>
    <row r="136" spans="1:10" s="90" customFormat="1" ht="57" customHeight="1">
      <c r="A136" s="106"/>
      <c r="B136" s="113"/>
      <c r="C136" s="110" t="s">
        <v>456</v>
      </c>
      <c r="D136" s="110"/>
      <c r="E136" s="112" t="s">
        <v>457</v>
      </c>
      <c r="F136" s="105">
        <f>F137+F138</f>
        <v>544400</v>
      </c>
      <c r="G136" s="105">
        <f>G137</f>
        <v>-544400</v>
      </c>
      <c r="H136" s="105">
        <f t="shared" si="12"/>
        <v>0</v>
      </c>
      <c r="I136" s="105">
        <f>I137</f>
        <v>0</v>
      </c>
      <c r="J136" s="105">
        <f t="shared" si="11"/>
        <v>0</v>
      </c>
    </row>
    <row r="137" spans="1:10" s="90" customFormat="1" ht="51">
      <c r="A137" s="106"/>
      <c r="B137" s="113"/>
      <c r="C137" s="110"/>
      <c r="D137" s="110">
        <v>100</v>
      </c>
      <c r="E137" s="112" t="s">
        <v>423</v>
      </c>
      <c r="F137" s="105">
        <v>544400</v>
      </c>
      <c r="G137" s="105">
        <v>-544400</v>
      </c>
      <c r="H137" s="105">
        <f t="shared" si="12"/>
        <v>0</v>
      </c>
      <c r="I137" s="105"/>
      <c r="J137" s="105">
        <f t="shared" si="11"/>
        <v>0</v>
      </c>
    </row>
    <row r="138" spans="1:10" s="90" customFormat="1" ht="25.5">
      <c r="A138" s="106"/>
      <c r="B138" s="113"/>
      <c r="C138" s="110"/>
      <c r="D138" s="110">
        <v>200</v>
      </c>
      <c r="E138" s="117" t="s">
        <v>435</v>
      </c>
      <c r="F138" s="105">
        <v>0</v>
      </c>
      <c r="G138" s="105"/>
      <c r="H138" s="105">
        <f t="shared" si="12"/>
        <v>0</v>
      </c>
      <c r="I138" s="105"/>
      <c r="J138" s="105">
        <f t="shared" si="11"/>
        <v>0</v>
      </c>
    </row>
    <row r="139" spans="1:10" s="90" customFormat="1" ht="12.75">
      <c r="A139" s="106"/>
      <c r="B139" s="113"/>
      <c r="C139" s="110" t="s">
        <v>544</v>
      </c>
      <c r="D139" s="110"/>
      <c r="E139" s="112" t="s">
        <v>63</v>
      </c>
      <c r="F139" s="105" t="str">
        <f>F140</f>
        <v>1 268 100,00</v>
      </c>
      <c r="G139" s="105">
        <f>G140</f>
        <v>-115300</v>
      </c>
      <c r="H139" s="105">
        <f t="shared" si="12"/>
        <v>1152800</v>
      </c>
      <c r="I139" s="105">
        <f>I140</f>
        <v>0</v>
      </c>
      <c r="J139" s="105">
        <f t="shared" si="11"/>
        <v>1152800</v>
      </c>
    </row>
    <row r="140" spans="1:10" s="90" customFormat="1" ht="51">
      <c r="A140" s="106"/>
      <c r="B140" s="113"/>
      <c r="C140" s="110"/>
      <c r="D140" s="110">
        <v>100</v>
      </c>
      <c r="E140" s="112" t="s">
        <v>423</v>
      </c>
      <c r="F140" s="105" t="s">
        <v>545</v>
      </c>
      <c r="G140" s="105">
        <v>-115300</v>
      </c>
      <c r="H140" s="105">
        <f t="shared" si="12"/>
        <v>1152800</v>
      </c>
      <c r="I140" s="105"/>
      <c r="J140" s="105">
        <f t="shared" si="11"/>
        <v>1152800</v>
      </c>
    </row>
    <row r="141" spans="1:10" s="90" customFormat="1" ht="12.75">
      <c r="A141" s="106"/>
      <c r="B141" s="99" t="s">
        <v>92</v>
      </c>
      <c r="C141" s="99"/>
      <c r="D141" s="99"/>
      <c r="E141" s="107" t="s">
        <v>546</v>
      </c>
      <c r="F141" s="105">
        <f>F142</f>
        <v>89800</v>
      </c>
      <c r="G141" s="105"/>
      <c r="H141" s="105">
        <f t="shared" si="12"/>
        <v>89800</v>
      </c>
      <c r="I141" s="105"/>
      <c r="J141" s="105">
        <f t="shared" si="11"/>
        <v>89800</v>
      </c>
    </row>
    <row r="142" spans="1:10" s="90" customFormat="1" ht="12.75">
      <c r="A142" s="106"/>
      <c r="B142" s="108" t="s">
        <v>547</v>
      </c>
      <c r="C142" s="108"/>
      <c r="D142" s="108"/>
      <c r="E142" s="109" t="s">
        <v>548</v>
      </c>
      <c r="F142" s="105">
        <f>F143</f>
        <v>89800</v>
      </c>
      <c r="G142" s="105"/>
      <c r="H142" s="105">
        <f t="shared" si="12"/>
        <v>89800</v>
      </c>
      <c r="I142" s="105"/>
      <c r="J142" s="105">
        <f t="shared" si="11"/>
        <v>89800</v>
      </c>
    </row>
    <row r="143" spans="1:10" s="90" customFormat="1" ht="12.75">
      <c r="A143" s="106"/>
      <c r="B143" s="108"/>
      <c r="C143" s="110" t="s">
        <v>417</v>
      </c>
      <c r="D143" s="111"/>
      <c r="E143" s="112" t="s">
        <v>418</v>
      </c>
      <c r="F143" s="105">
        <f>F144</f>
        <v>89800</v>
      </c>
      <c r="G143" s="105"/>
      <c r="H143" s="105">
        <f t="shared" si="12"/>
        <v>89800</v>
      </c>
      <c r="I143" s="105"/>
      <c r="J143" s="105">
        <f t="shared" si="11"/>
        <v>89800</v>
      </c>
    </row>
    <row r="144" spans="1:10" s="90" customFormat="1" ht="38.25">
      <c r="A144" s="106"/>
      <c r="B144" s="108"/>
      <c r="C144" s="110" t="s">
        <v>517</v>
      </c>
      <c r="D144" s="110"/>
      <c r="E144" s="112" t="s">
        <v>518</v>
      </c>
      <c r="F144" s="105">
        <f>F145</f>
        <v>89800</v>
      </c>
      <c r="G144" s="105"/>
      <c r="H144" s="105">
        <f t="shared" si="12"/>
        <v>89800</v>
      </c>
      <c r="I144" s="105"/>
      <c r="J144" s="105">
        <f t="shared" si="11"/>
        <v>89800</v>
      </c>
    </row>
    <row r="145" spans="1:10" s="90" customFormat="1" ht="25.5">
      <c r="A145" s="106"/>
      <c r="B145" s="108"/>
      <c r="C145" s="128" t="s">
        <v>549</v>
      </c>
      <c r="D145" s="110"/>
      <c r="E145" s="112" t="s">
        <v>99</v>
      </c>
      <c r="F145" s="105">
        <f>F146+F147</f>
        <v>89800</v>
      </c>
      <c r="G145" s="105"/>
      <c r="H145" s="105">
        <f t="shared" si="12"/>
        <v>89800</v>
      </c>
      <c r="I145" s="105"/>
      <c r="J145" s="105">
        <f t="shared" si="11"/>
        <v>89800</v>
      </c>
    </row>
    <row r="146" spans="1:10" s="90" customFormat="1" ht="51">
      <c r="A146" s="106"/>
      <c r="B146" s="108"/>
      <c r="C146" s="128"/>
      <c r="D146" s="110">
        <v>100</v>
      </c>
      <c r="E146" s="112" t="s">
        <v>423</v>
      </c>
      <c r="F146" s="105">
        <v>4800</v>
      </c>
      <c r="G146" s="105"/>
      <c r="H146" s="105">
        <f t="shared" si="12"/>
        <v>4800</v>
      </c>
      <c r="I146" s="105"/>
      <c r="J146" s="105">
        <f t="shared" si="11"/>
        <v>4800</v>
      </c>
    </row>
    <row r="147" spans="1:10" s="90" customFormat="1" ht="25.5">
      <c r="A147" s="106"/>
      <c r="B147" s="108"/>
      <c r="C147" s="111"/>
      <c r="D147" s="110">
        <v>200</v>
      </c>
      <c r="E147" s="117" t="s">
        <v>435</v>
      </c>
      <c r="F147" s="105">
        <v>85000</v>
      </c>
      <c r="G147" s="105"/>
      <c r="H147" s="105">
        <f t="shared" si="12"/>
        <v>85000</v>
      </c>
      <c r="I147" s="105"/>
      <c r="J147" s="105">
        <f t="shared" si="11"/>
        <v>85000</v>
      </c>
    </row>
    <row r="148" spans="1:10" s="141" customFormat="1" ht="25.5">
      <c r="A148" s="114"/>
      <c r="B148" s="99" t="s">
        <v>100</v>
      </c>
      <c r="C148" s="99"/>
      <c r="D148" s="99"/>
      <c r="E148" s="107" t="s">
        <v>550</v>
      </c>
      <c r="F148" s="105">
        <f>F149+F235+F284</f>
        <v>15607345</v>
      </c>
      <c r="G148" s="105">
        <f>G149+G235+G284</f>
        <v>-2400</v>
      </c>
      <c r="H148" s="105">
        <f t="shared" si="12"/>
        <v>15604945</v>
      </c>
      <c r="I148" s="105">
        <f>I149+I235+I284</f>
        <v>306632.39</v>
      </c>
      <c r="J148" s="105">
        <f t="shared" si="11"/>
        <v>15911577.39</v>
      </c>
    </row>
    <row r="149" spans="1:10" s="143" customFormat="1" ht="25.5">
      <c r="A149" s="142"/>
      <c r="B149" s="108" t="s">
        <v>102</v>
      </c>
      <c r="C149" s="108"/>
      <c r="D149" s="108"/>
      <c r="E149" s="109" t="s">
        <v>103</v>
      </c>
      <c r="F149" s="105">
        <f>F223+F150</f>
        <v>5968300</v>
      </c>
      <c r="G149" s="105"/>
      <c r="H149" s="105">
        <f t="shared" si="12"/>
        <v>5968300</v>
      </c>
      <c r="I149" s="105">
        <f>I223+I150</f>
        <v>306632.39</v>
      </c>
      <c r="J149" s="105">
        <f t="shared" si="11"/>
        <v>6274932.39</v>
      </c>
    </row>
    <row r="150" spans="1:10" s="143" customFormat="1" ht="38.25">
      <c r="A150" s="142"/>
      <c r="B150" s="108"/>
      <c r="C150" s="110" t="s">
        <v>551</v>
      </c>
      <c r="D150" s="110"/>
      <c r="E150" s="129" t="s">
        <v>552</v>
      </c>
      <c r="F150" s="131">
        <f>F151+F158+F205+F215+F219</f>
        <v>1000000</v>
      </c>
      <c r="G150" s="131"/>
      <c r="H150" s="105">
        <f t="shared" si="12"/>
        <v>1000000</v>
      </c>
      <c r="I150" s="131">
        <f>I205</f>
        <v>211825</v>
      </c>
      <c r="J150" s="105">
        <f t="shared" si="11"/>
        <v>1211825</v>
      </c>
    </row>
    <row r="151" spans="1:10" s="143" customFormat="1" ht="25.5">
      <c r="A151" s="142"/>
      <c r="B151" s="108"/>
      <c r="C151" s="103" t="s">
        <v>553</v>
      </c>
      <c r="D151" s="110"/>
      <c r="E151" s="144" t="s">
        <v>554</v>
      </c>
      <c r="F151" s="131">
        <f>F153+F155</f>
        <v>7500</v>
      </c>
      <c r="G151" s="131"/>
      <c r="H151" s="105">
        <f t="shared" si="12"/>
        <v>7500</v>
      </c>
      <c r="I151" s="131"/>
      <c r="J151" s="105">
        <f t="shared" si="11"/>
        <v>7500</v>
      </c>
    </row>
    <row r="152" spans="1:10" s="143" customFormat="1" ht="38.25">
      <c r="A152" s="142"/>
      <c r="B152" s="108"/>
      <c r="C152" s="110" t="s">
        <v>555</v>
      </c>
      <c r="D152" s="110"/>
      <c r="E152" s="115" t="s">
        <v>556</v>
      </c>
      <c r="F152" s="131">
        <f>F153</f>
        <v>1500</v>
      </c>
      <c r="G152" s="131"/>
      <c r="H152" s="105">
        <f t="shared" si="12"/>
        <v>1500</v>
      </c>
      <c r="I152" s="131"/>
      <c r="J152" s="105">
        <f t="shared" si="11"/>
        <v>1500</v>
      </c>
    </row>
    <row r="153" spans="1:10" s="143" customFormat="1" ht="38.25">
      <c r="A153" s="142"/>
      <c r="B153" s="108"/>
      <c r="C153" s="110" t="s">
        <v>557</v>
      </c>
      <c r="D153" s="110"/>
      <c r="E153" s="112" t="s">
        <v>558</v>
      </c>
      <c r="F153" s="131">
        <f>F154</f>
        <v>1500</v>
      </c>
      <c r="G153" s="131"/>
      <c r="H153" s="105">
        <f t="shared" si="12"/>
        <v>1500</v>
      </c>
      <c r="I153" s="131"/>
      <c r="J153" s="105">
        <f t="shared" si="11"/>
        <v>1500</v>
      </c>
    </row>
    <row r="154" spans="1:10" s="143" customFormat="1" ht="25.5">
      <c r="A154" s="142"/>
      <c r="B154" s="108"/>
      <c r="C154" s="110"/>
      <c r="D154" s="110">
        <v>200</v>
      </c>
      <c r="E154" s="117" t="s">
        <v>435</v>
      </c>
      <c r="F154" s="131">
        <v>1500</v>
      </c>
      <c r="G154" s="131"/>
      <c r="H154" s="105">
        <f t="shared" si="12"/>
        <v>1500</v>
      </c>
      <c r="I154" s="131"/>
      <c r="J154" s="105">
        <f t="shared" si="11"/>
        <v>1500</v>
      </c>
    </row>
    <row r="155" spans="1:10" s="143" customFormat="1" ht="51">
      <c r="A155" s="142"/>
      <c r="B155" s="108"/>
      <c r="C155" s="110" t="s">
        <v>559</v>
      </c>
      <c r="D155" s="110"/>
      <c r="E155" s="115" t="s">
        <v>560</v>
      </c>
      <c r="F155" s="131">
        <f>F156</f>
        <v>6000</v>
      </c>
      <c r="G155" s="131"/>
      <c r="H155" s="105">
        <f t="shared" si="12"/>
        <v>6000</v>
      </c>
      <c r="I155" s="131"/>
      <c r="J155" s="105">
        <f t="shared" si="11"/>
        <v>6000</v>
      </c>
    </row>
    <row r="156" spans="1:10" s="143" customFormat="1" ht="51">
      <c r="A156" s="142"/>
      <c r="B156" s="108"/>
      <c r="C156" s="110" t="s">
        <v>561</v>
      </c>
      <c r="D156" s="110"/>
      <c r="E156" s="145" t="s">
        <v>562</v>
      </c>
      <c r="F156" s="131">
        <f>F157</f>
        <v>6000</v>
      </c>
      <c r="G156" s="131"/>
      <c r="H156" s="105">
        <f t="shared" si="12"/>
        <v>6000</v>
      </c>
      <c r="I156" s="131"/>
      <c r="J156" s="105">
        <f t="shared" si="11"/>
        <v>6000</v>
      </c>
    </row>
    <row r="157" spans="1:10" s="143" customFormat="1" ht="25.5">
      <c r="A157" s="142"/>
      <c r="B157" s="108"/>
      <c r="C157" s="110"/>
      <c r="D157" s="110">
        <v>200</v>
      </c>
      <c r="E157" s="117" t="s">
        <v>435</v>
      </c>
      <c r="F157" s="131">
        <v>6000</v>
      </c>
      <c r="G157" s="131"/>
      <c r="H157" s="105">
        <f t="shared" si="12"/>
        <v>6000</v>
      </c>
      <c r="I157" s="131"/>
      <c r="J157" s="105">
        <f t="shared" si="11"/>
        <v>6000</v>
      </c>
    </row>
    <row r="158" spans="1:10" s="143" customFormat="1" ht="51">
      <c r="A158" s="142"/>
      <c r="B158" s="108"/>
      <c r="C158" s="103" t="s">
        <v>563</v>
      </c>
      <c r="D158" s="110"/>
      <c r="E158" s="144" t="s">
        <v>564</v>
      </c>
      <c r="F158" s="146">
        <f>F159+F164+F167++F172+F191</f>
        <v>919000</v>
      </c>
      <c r="G158" s="146"/>
      <c r="H158" s="105">
        <f t="shared" si="12"/>
        <v>919000</v>
      </c>
      <c r="I158" s="146"/>
      <c r="J158" s="105">
        <f t="shared" si="11"/>
        <v>919000</v>
      </c>
    </row>
    <row r="159" spans="1:10" s="143" customFormat="1" ht="51">
      <c r="A159" s="142"/>
      <c r="B159" s="108"/>
      <c r="C159" s="110" t="s">
        <v>565</v>
      </c>
      <c r="D159" s="110"/>
      <c r="E159" s="147" t="s">
        <v>566</v>
      </c>
      <c r="F159" s="131">
        <f>F160+F162</f>
        <v>16000</v>
      </c>
      <c r="G159" s="131"/>
      <c r="H159" s="105">
        <f t="shared" si="12"/>
        <v>16000</v>
      </c>
      <c r="I159" s="131"/>
      <c r="J159" s="105">
        <f t="shared" si="11"/>
        <v>16000</v>
      </c>
    </row>
    <row r="160" spans="1:10" s="143" customFormat="1" ht="25.5">
      <c r="A160" s="142"/>
      <c r="B160" s="108"/>
      <c r="C160" s="110" t="s">
        <v>567</v>
      </c>
      <c r="D160" s="110"/>
      <c r="E160" s="112" t="s">
        <v>568</v>
      </c>
      <c r="F160" s="131">
        <f>F161</f>
        <v>10000</v>
      </c>
      <c r="G160" s="131"/>
      <c r="H160" s="105">
        <f t="shared" si="12"/>
        <v>10000</v>
      </c>
      <c r="I160" s="131"/>
      <c r="J160" s="105">
        <f t="shared" si="11"/>
        <v>10000</v>
      </c>
    </row>
    <row r="161" spans="1:10" s="143" customFormat="1" ht="25.5">
      <c r="A161" s="142"/>
      <c r="B161" s="108"/>
      <c r="C161" s="110"/>
      <c r="D161" s="110">
        <v>200</v>
      </c>
      <c r="E161" s="117" t="s">
        <v>435</v>
      </c>
      <c r="F161" s="131">
        <v>10000</v>
      </c>
      <c r="G161" s="131"/>
      <c r="H161" s="105">
        <f t="shared" si="12"/>
        <v>10000</v>
      </c>
      <c r="I161" s="131"/>
      <c r="J161" s="105">
        <f t="shared" si="11"/>
        <v>10000</v>
      </c>
    </row>
    <row r="162" spans="1:10" s="143" customFormat="1" ht="25.5">
      <c r="A162" s="142"/>
      <c r="B162" s="108"/>
      <c r="C162" s="110" t="s">
        <v>569</v>
      </c>
      <c r="D162" s="110"/>
      <c r="E162" s="112" t="s">
        <v>570</v>
      </c>
      <c r="F162" s="131">
        <f>F163</f>
        <v>6000</v>
      </c>
      <c r="G162" s="131"/>
      <c r="H162" s="105">
        <f t="shared" si="12"/>
        <v>6000</v>
      </c>
      <c r="I162" s="131"/>
      <c r="J162" s="105">
        <f t="shared" si="11"/>
        <v>6000</v>
      </c>
    </row>
    <row r="163" spans="1:10" s="143" customFormat="1" ht="25.5">
      <c r="A163" s="142"/>
      <c r="B163" s="108"/>
      <c r="C163" s="110"/>
      <c r="D163" s="110">
        <v>200</v>
      </c>
      <c r="E163" s="117" t="s">
        <v>435</v>
      </c>
      <c r="F163" s="131">
        <v>6000</v>
      </c>
      <c r="G163" s="131"/>
      <c r="H163" s="105">
        <f t="shared" si="12"/>
        <v>6000</v>
      </c>
      <c r="I163" s="131"/>
      <c r="J163" s="105">
        <f t="shared" si="11"/>
        <v>6000</v>
      </c>
    </row>
    <row r="164" spans="1:10" s="143" customFormat="1" ht="51">
      <c r="A164" s="142"/>
      <c r="B164" s="108"/>
      <c r="C164" s="110" t="s">
        <v>571</v>
      </c>
      <c r="D164" s="110"/>
      <c r="E164" s="147" t="s">
        <v>572</v>
      </c>
      <c r="F164" s="131">
        <f>F165</f>
        <v>15000</v>
      </c>
      <c r="G164" s="131"/>
      <c r="H164" s="105">
        <f t="shared" si="12"/>
        <v>15000</v>
      </c>
      <c r="I164" s="131"/>
      <c r="J164" s="105">
        <f t="shared" si="11"/>
        <v>15000</v>
      </c>
    </row>
    <row r="165" spans="1:10" s="143" customFormat="1" ht="63.75">
      <c r="A165" s="142"/>
      <c r="B165" s="108"/>
      <c r="C165" s="110" t="s">
        <v>573</v>
      </c>
      <c r="D165" s="110"/>
      <c r="E165" s="112" t="s">
        <v>574</v>
      </c>
      <c r="F165" s="131">
        <f>F166</f>
        <v>15000</v>
      </c>
      <c r="G165" s="131"/>
      <c r="H165" s="105">
        <f t="shared" si="12"/>
        <v>15000</v>
      </c>
      <c r="I165" s="131"/>
      <c r="J165" s="105">
        <f t="shared" si="11"/>
        <v>15000</v>
      </c>
    </row>
    <row r="166" spans="1:10" s="143" customFormat="1" ht="25.5">
      <c r="A166" s="142"/>
      <c r="B166" s="108"/>
      <c r="C166" s="110"/>
      <c r="D166" s="110">
        <v>200</v>
      </c>
      <c r="E166" s="117" t="s">
        <v>435</v>
      </c>
      <c r="F166" s="131">
        <v>15000</v>
      </c>
      <c r="G166" s="131"/>
      <c r="H166" s="105">
        <f t="shared" si="12"/>
        <v>15000</v>
      </c>
      <c r="I166" s="131"/>
      <c r="J166" s="105">
        <f t="shared" si="11"/>
        <v>15000</v>
      </c>
    </row>
    <row r="167" spans="1:10" s="143" customFormat="1" ht="38.25">
      <c r="A167" s="142"/>
      <c r="B167" s="108"/>
      <c r="C167" s="110" t="s">
        <v>575</v>
      </c>
      <c r="D167" s="110"/>
      <c r="E167" s="148" t="s">
        <v>576</v>
      </c>
      <c r="F167" s="146">
        <f>F168+F170</f>
        <v>40000</v>
      </c>
      <c r="G167" s="146"/>
      <c r="H167" s="105">
        <f t="shared" si="12"/>
        <v>40000</v>
      </c>
      <c r="I167" s="146"/>
      <c r="J167" s="105">
        <f t="shared" si="11"/>
        <v>40000</v>
      </c>
    </row>
    <row r="168" spans="1:10" s="143" customFormat="1" ht="25.5">
      <c r="A168" s="142"/>
      <c r="B168" s="108"/>
      <c r="C168" s="110" t="s">
        <v>577</v>
      </c>
      <c r="D168" s="110"/>
      <c r="E168" s="112" t="s">
        <v>578</v>
      </c>
      <c r="F168" s="131">
        <f>F169</f>
        <v>10000</v>
      </c>
      <c r="G168" s="131"/>
      <c r="H168" s="105">
        <f t="shared" si="12"/>
        <v>10000</v>
      </c>
      <c r="I168" s="131"/>
      <c r="J168" s="105">
        <f t="shared" si="11"/>
        <v>10000</v>
      </c>
    </row>
    <row r="169" spans="1:10" s="143" customFormat="1" ht="25.5">
      <c r="A169" s="142"/>
      <c r="B169" s="108"/>
      <c r="C169" s="110"/>
      <c r="D169" s="110">
        <v>200</v>
      </c>
      <c r="E169" s="117" t="s">
        <v>435</v>
      </c>
      <c r="F169" s="131">
        <v>10000</v>
      </c>
      <c r="G169" s="131"/>
      <c r="H169" s="105">
        <f t="shared" si="12"/>
        <v>10000</v>
      </c>
      <c r="I169" s="131"/>
      <c r="J169" s="105">
        <f t="shared" si="11"/>
        <v>10000</v>
      </c>
    </row>
    <row r="170" spans="1:10" s="143" customFormat="1" ht="12.75">
      <c r="A170" s="142"/>
      <c r="B170" s="108"/>
      <c r="C170" s="110" t="s">
        <v>579</v>
      </c>
      <c r="D170" s="110"/>
      <c r="E170" s="112" t="s">
        <v>580</v>
      </c>
      <c r="F170" s="131">
        <f>F171</f>
        <v>30000</v>
      </c>
      <c r="G170" s="131"/>
      <c r="H170" s="105">
        <f t="shared" si="12"/>
        <v>30000</v>
      </c>
      <c r="I170" s="131"/>
      <c r="J170" s="105">
        <f t="shared" si="11"/>
        <v>30000</v>
      </c>
    </row>
    <row r="171" spans="1:10" s="143" customFormat="1" ht="25.5">
      <c r="A171" s="142"/>
      <c r="B171" s="108"/>
      <c r="C171" s="110"/>
      <c r="D171" s="110">
        <v>200</v>
      </c>
      <c r="E171" s="117" t="s">
        <v>435</v>
      </c>
      <c r="F171" s="131">
        <v>30000</v>
      </c>
      <c r="G171" s="131"/>
      <c r="H171" s="105">
        <f t="shared" si="12"/>
        <v>30000</v>
      </c>
      <c r="I171" s="131"/>
      <c r="J171" s="105">
        <f t="shared" si="11"/>
        <v>30000</v>
      </c>
    </row>
    <row r="172" spans="1:10" s="143" customFormat="1" ht="63.75">
      <c r="A172" s="142"/>
      <c r="B172" s="108"/>
      <c r="C172" s="110" t="s">
        <v>581</v>
      </c>
      <c r="D172" s="110"/>
      <c r="E172" s="147" t="s">
        <v>582</v>
      </c>
      <c r="F172" s="146">
        <f>F173+F175+F177+F179+F181+F183+F185+F187+F189</f>
        <v>398000</v>
      </c>
      <c r="G172" s="146"/>
      <c r="H172" s="105">
        <f t="shared" si="12"/>
        <v>398000</v>
      </c>
      <c r="I172" s="146"/>
      <c r="J172" s="105">
        <f t="shared" si="11"/>
        <v>398000</v>
      </c>
    </row>
    <row r="173" spans="1:10" s="143" customFormat="1" ht="25.5">
      <c r="A173" s="142"/>
      <c r="B173" s="108"/>
      <c r="C173" s="110" t="s">
        <v>583</v>
      </c>
      <c r="D173" s="110"/>
      <c r="E173" s="112" t="s">
        <v>584</v>
      </c>
      <c r="F173" s="131">
        <f>F174</f>
        <v>8000</v>
      </c>
      <c r="G173" s="131"/>
      <c r="H173" s="105">
        <f t="shared" si="12"/>
        <v>8000</v>
      </c>
      <c r="I173" s="131"/>
      <c r="J173" s="105">
        <f t="shared" si="11"/>
        <v>8000</v>
      </c>
    </row>
    <row r="174" spans="1:10" s="143" customFormat="1" ht="25.5">
      <c r="A174" s="142"/>
      <c r="B174" s="108"/>
      <c r="C174" s="110"/>
      <c r="D174" s="110">
        <v>200</v>
      </c>
      <c r="E174" s="117" t="s">
        <v>435</v>
      </c>
      <c r="F174" s="131">
        <v>8000</v>
      </c>
      <c r="G174" s="131"/>
      <c r="H174" s="105">
        <f t="shared" si="12"/>
        <v>8000</v>
      </c>
      <c r="I174" s="131"/>
      <c r="J174" s="105">
        <f t="shared" si="11"/>
        <v>8000</v>
      </c>
    </row>
    <row r="175" spans="1:10" s="143" customFormat="1" ht="25.5">
      <c r="A175" s="142"/>
      <c r="B175" s="108"/>
      <c r="C175" s="110" t="s">
        <v>585</v>
      </c>
      <c r="D175" s="110"/>
      <c r="E175" s="112" t="s">
        <v>586</v>
      </c>
      <c r="F175" s="131">
        <f>F176</f>
        <v>150000</v>
      </c>
      <c r="G175" s="131"/>
      <c r="H175" s="105">
        <f t="shared" si="12"/>
        <v>150000</v>
      </c>
      <c r="I175" s="131"/>
      <c r="J175" s="105">
        <f t="shared" si="11"/>
        <v>150000</v>
      </c>
    </row>
    <row r="176" spans="1:10" s="143" customFormat="1" ht="25.5">
      <c r="A176" s="142"/>
      <c r="B176" s="108"/>
      <c r="C176" s="110"/>
      <c r="D176" s="110">
        <v>200</v>
      </c>
      <c r="E176" s="117" t="s">
        <v>435</v>
      </c>
      <c r="F176" s="131">
        <v>150000</v>
      </c>
      <c r="G176" s="131"/>
      <c r="H176" s="105">
        <f t="shared" si="12"/>
        <v>150000</v>
      </c>
      <c r="I176" s="131"/>
      <c r="J176" s="105">
        <f t="shared" si="11"/>
        <v>150000</v>
      </c>
    </row>
    <row r="177" spans="1:10" s="143" customFormat="1" ht="38.25">
      <c r="A177" s="142"/>
      <c r="B177" s="108"/>
      <c r="C177" s="110" t="s">
        <v>587</v>
      </c>
      <c r="D177" s="110"/>
      <c r="E177" s="112" t="s">
        <v>588</v>
      </c>
      <c r="F177" s="131">
        <f>F178</f>
        <v>50000</v>
      </c>
      <c r="G177" s="131"/>
      <c r="H177" s="105">
        <f t="shared" si="12"/>
        <v>50000</v>
      </c>
      <c r="I177" s="131"/>
      <c r="J177" s="105">
        <f t="shared" si="11"/>
        <v>50000</v>
      </c>
    </row>
    <row r="178" spans="1:10" s="143" customFormat="1" ht="25.5">
      <c r="A178" s="142"/>
      <c r="B178" s="108"/>
      <c r="C178" s="110"/>
      <c r="D178" s="110">
        <v>200</v>
      </c>
      <c r="E178" s="117" t="s">
        <v>435</v>
      </c>
      <c r="F178" s="131">
        <v>50000</v>
      </c>
      <c r="G178" s="131"/>
      <c r="H178" s="105">
        <f t="shared" si="12"/>
        <v>50000</v>
      </c>
      <c r="I178" s="131"/>
      <c r="J178" s="105">
        <f t="shared" si="11"/>
        <v>50000</v>
      </c>
    </row>
    <row r="179" spans="1:10" s="143" customFormat="1" ht="38.25">
      <c r="A179" s="142"/>
      <c r="B179" s="108"/>
      <c r="C179" s="110" t="s">
        <v>589</v>
      </c>
      <c r="D179" s="110"/>
      <c r="E179" s="112" t="s">
        <v>590</v>
      </c>
      <c r="F179" s="131">
        <f>F180</f>
        <v>100000</v>
      </c>
      <c r="G179" s="131"/>
      <c r="H179" s="105">
        <f t="shared" si="12"/>
        <v>100000</v>
      </c>
      <c r="I179" s="131"/>
      <c r="J179" s="105">
        <f t="shared" si="11"/>
        <v>100000</v>
      </c>
    </row>
    <row r="180" spans="1:10" s="143" customFormat="1" ht="25.5">
      <c r="A180" s="142"/>
      <c r="B180" s="108"/>
      <c r="C180" s="110"/>
      <c r="D180" s="110">
        <v>200</v>
      </c>
      <c r="E180" s="117" t="s">
        <v>435</v>
      </c>
      <c r="F180" s="131">
        <v>100000</v>
      </c>
      <c r="G180" s="131"/>
      <c r="H180" s="105">
        <f t="shared" si="12"/>
        <v>100000</v>
      </c>
      <c r="I180" s="131"/>
      <c r="J180" s="105">
        <f t="shared" si="11"/>
        <v>100000</v>
      </c>
    </row>
    <row r="181" spans="1:10" s="143" customFormat="1" ht="25.5">
      <c r="A181" s="142"/>
      <c r="B181" s="108"/>
      <c r="C181" s="110" t="s">
        <v>591</v>
      </c>
      <c r="D181" s="110"/>
      <c r="E181" s="112" t="s">
        <v>592</v>
      </c>
      <c r="F181" s="131">
        <f>F182</f>
        <v>10000</v>
      </c>
      <c r="G181" s="131"/>
      <c r="H181" s="105">
        <f t="shared" si="12"/>
        <v>10000</v>
      </c>
      <c r="I181" s="131"/>
      <c r="J181" s="105">
        <f t="shared" si="11"/>
        <v>10000</v>
      </c>
    </row>
    <row r="182" spans="1:10" s="143" customFormat="1" ht="25.5">
      <c r="A182" s="142"/>
      <c r="B182" s="108"/>
      <c r="C182" s="110"/>
      <c r="D182" s="110">
        <v>200</v>
      </c>
      <c r="E182" s="117" t="s">
        <v>435</v>
      </c>
      <c r="F182" s="131">
        <v>10000</v>
      </c>
      <c r="G182" s="131"/>
      <c r="H182" s="105">
        <f t="shared" si="12"/>
        <v>10000</v>
      </c>
      <c r="I182" s="131"/>
      <c r="J182" s="105">
        <f t="shared" si="11"/>
        <v>10000</v>
      </c>
    </row>
    <row r="183" spans="1:10" s="143" customFormat="1" ht="38.25">
      <c r="A183" s="142"/>
      <c r="B183" s="108"/>
      <c r="C183" s="110" t="s">
        <v>593</v>
      </c>
      <c r="D183" s="110"/>
      <c r="E183" s="112" t="s">
        <v>594</v>
      </c>
      <c r="F183" s="131">
        <f>F184</f>
        <v>50000</v>
      </c>
      <c r="G183" s="131"/>
      <c r="H183" s="105">
        <f t="shared" si="12"/>
        <v>50000</v>
      </c>
      <c r="I183" s="131"/>
      <c r="J183" s="105">
        <f t="shared" si="11"/>
        <v>50000</v>
      </c>
    </row>
    <row r="184" spans="1:10" s="143" customFormat="1" ht="25.5">
      <c r="A184" s="142"/>
      <c r="B184" s="108"/>
      <c r="C184" s="110"/>
      <c r="D184" s="110">
        <v>200</v>
      </c>
      <c r="E184" s="117" t="s">
        <v>435</v>
      </c>
      <c r="F184" s="131">
        <v>50000</v>
      </c>
      <c r="G184" s="131"/>
      <c r="H184" s="105">
        <f t="shared" si="12"/>
        <v>50000</v>
      </c>
      <c r="I184" s="131"/>
      <c r="J184" s="105">
        <f t="shared" si="11"/>
        <v>50000</v>
      </c>
    </row>
    <row r="185" spans="1:10" s="143" customFormat="1" ht="38.25">
      <c r="A185" s="142"/>
      <c r="B185" s="108"/>
      <c r="C185" s="110" t="s">
        <v>595</v>
      </c>
      <c r="D185" s="110"/>
      <c r="E185" s="112" t="s">
        <v>596</v>
      </c>
      <c r="F185" s="131">
        <f>F186</f>
        <v>10000</v>
      </c>
      <c r="G185" s="131"/>
      <c r="H185" s="105">
        <f t="shared" si="12"/>
        <v>10000</v>
      </c>
      <c r="I185" s="131"/>
      <c r="J185" s="105">
        <f t="shared" si="11"/>
        <v>10000</v>
      </c>
    </row>
    <row r="186" spans="1:10" s="143" customFormat="1" ht="25.5">
      <c r="A186" s="142"/>
      <c r="B186" s="108"/>
      <c r="C186" s="110"/>
      <c r="D186" s="110">
        <v>200</v>
      </c>
      <c r="E186" s="117" t="s">
        <v>435</v>
      </c>
      <c r="F186" s="131">
        <v>10000</v>
      </c>
      <c r="G186" s="131"/>
      <c r="H186" s="105">
        <f t="shared" si="12"/>
        <v>10000</v>
      </c>
      <c r="I186" s="131"/>
      <c r="J186" s="105">
        <f t="shared" si="11"/>
        <v>10000</v>
      </c>
    </row>
    <row r="187" spans="1:10" s="143" customFormat="1" ht="25.5">
      <c r="A187" s="142"/>
      <c r="B187" s="108"/>
      <c r="C187" s="110" t="s">
        <v>597</v>
      </c>
      <c r="D187" s="110"/>
      <c r="E187" s="112" t="s">
        <v>598</v>
      </c>
      <c r="F187" s="131">
        <f>F188</f>
        <v>10000</v>
      </c>
      <c r="G187" s="131"/>
      <c r="H187" s="105">
        <f t="shared" si="12"/>
        <v>10000</v>
      </c>
      <c r="I187" s="131"/>
      <c r="J187" s="105">
        <f t="shared" si="11"/>
        <v>10000</v>
      </c>
    </row>
    <row r="188" spans="1:10" s="143" customFormat="1" ht="25.5">
      <c r="A188" s="142"/>
      <c r="B188" s="108"/>
      <c r="C188" s="110"/>
      <c r="D188" s="110">
        <v>200</v>
      </c>
      <c r="E188" s="117" t="s">
        <v>435</v>
      </c>
      <c r="F188" s="131">
        <v>10000</v>
      </c>
      <c r="G188" s="131"/>
      <c r="H188" s="105">
        <f t="shared" si="12"/>
        <v>10000</v>
      </c>
      <c r="I188" s="131"/>
      <c r="J188" s="105">
        <f t="shared" si="11"/>
        <v>10000</v>
      </c>
    </row>
    <row r="189" spans="1:10" s="143" customFormat="1" ht="38.25">
      <c r="A189" s="142"/>
      <c r="B189" s="108"/>
      <c r="C189" s="110" t="s">
        <v>599</v>
      </c>
      <c r="D189" s="110"/>
      <c r="E189" s="112" t="s">
        <v>600</v>
      </c>
      <c r="F189" s="131">
        <f>F190</f>
        <v>10000</v>
      </c>
      <c r="G189" s="131"/>
      <c r="H189" s="105">
        <f t="shared" si="12"/>
        <v>10000</v>
      </c>
      <c r="I189" s="131"/>
      <c r="J189" s="105">
        <f t="shared" si="11"/>
        <v>10000</v>
      </c>
    </row>
    <row r="190" spans="1:10" s="143" customFormat="1" ht="25.5">
      <c r="A190" s="142"/>
      <c r="B190" s="108"/>
      <c r="C190" s="110"/>
      <c r="D190" s="110">
        <v>200</v>
      </c>
      <c r="E190" s="117" t="s">
        <v>435</v>
      </c>
      <c r="F190" s="131">
        <v>10000</v>
      </c>
      <c r="G190" s="131"/>
      <c r="H190" s="105">
        <f t="shared" si="12"/>
        <v>10000</v>
      </c>
      <c r="I190" s="131"/>
      <c r="J190" s="105">
        <f t="shared" si="11"/>
        <v>10000</v>
      </c>
    </row>
    <row r="191" spans="1:10" s="143" customFormat="1" ht="25.5">
      <c r="A191" s="142"/>
      <c r="B191" s="108"/>
      <c r="C191" s="103" t="s">
        <v>601</v>
      </c>
      <c r="D191" s="110"/>
      <c r="E191" s="147" t="s">
        <v>602</v>
      </c>
      <c r="F191" s="146">
        <f>F192+F195+F198+F200+F202</f>
        <v>450000</v>
      </c>
      <c r="G191" s="146"/>
      <c r="H191" s="105">
        <f t="shared" si="12"/>
        <v>450000</v>
      </c>
      <c r="I191" s="146"/>
      <c r="J191" s="105">
        <f t="shared" si="11"/>
        <v>450000</v>
      </c>
    </row>
    <row r="192" spans="1:10" s="143" customFormat="1" ht="25.5">
      <c r="A192" s="142"/>
      <c r="B192" s="108"/>
      <c r="C192" s="110" t="s">
        <v>603</v>
      </c>
      <c r="D192" s="110"/>
      <c r="E192" s="112" t="s">
        <v>604</v>
      </c>
      <c r="F192" s="131">
        <f>F193</f>
        <v>200000</v>
      </c>
      <c r="G192" s="131"/>
      <c r="H192" s="105">
        <f t="shared" si="12"/>
        <v>200000</v>
      </c>
      <c r="I192" s="131"/>
      <c r="J192" s="105">
        <f t="shared" si="11"/>
        <v>200000</v>
      </c>
    </row>
    <row r="193" spans="1:10" s="143" customFormat="1" ht="25.5">
      <c r="A193" s="142"/>
      <c r="B193" s="108"/>
      <c r="C193" s="110"/>
      <c r="D193" s="110">
        <v>200</v>
      </c>
      <c r="E193" s="117" t="s">
        <v>435</v>
      </c>
      <c r="F193" s="131">
        <v>200000</v>
      </c>
      <c r="G193" s="131"/>
      <c r="H193" s="105">
        <f t="shared" si="12"/>
        <v>200000</v>
      </c>
      <c r="I193" s="131">
        <v>-200000</v>
      </c>
      <c r="J193" s="105">
        <f t="shared" si="11"/>
        <v>0</v>
      </c>
    </row>
    <row r="194" spans="1:10" s="143" customFormat="1" ht="34.5" customHeight="1">
      <c r="A194" s="142"/>
      <c r="B194" s="108"/>
      <c r="C194" s="110"/>
      <c r="D194" s="127" t="s">
        <v>605</v>
      </c>
      <c r="E194" s="112" t="s">
        <v>606</v>
      </c>
      <c r="F194" s="131"/>
      <c r="G194" s="131"/>
      <c r="H194" s="105"/>
      <c r="I194" s="131">
        <v>200000</v>
      </c>
      <c r="J194" s="105">
        <f t="shared" si="11"/>
        <v>200000</v>
      </c>
    </row>
    <row r="195" spans="1:10" s="143" customFormat="1" ht="38.25">
      <c r="A195" s="142"/>
      <c r="B195" s="108"/>
      <c r="C195" s="110" t="s">
        <v>607</v>
      </c>
      <c r="D195" s="110"/>
      <c r="E195" s="112" t="s">
        <v>608</v>
      </c>
      <c r="F195" s="131">
        <f>F196</f>
        <v>100000</v>
      </c>
      <c r="G195" s="131"/>
      <c r="H195" s="105">
        <f>F195+G195</f>
        <v>100000</v>
      </c>
      <c r="I195" s="131"/>
      <c r="J195" s="105">
        <f t="shared" si="11"/>
        <v>100000</v>
      </c>
    </row>
    <row r="196" spans="1:10" s="143" customFormat="1" ht="25.5">
      <c r="A196" s="142"/>
      <c r="B196" s="108"/>
      <c r="C196" s="110"/>
      <c r="D196" s="110">
        <v>200</v>
      </c>
      <c r="E196" s="117" t="s">
        <v>435</v>
      </c>
      <c r="F196" s="131">
        <v>100000</v>
      </c>
      <c r="G196" s="131"/>
      <c r="H196" s="105">
        <f>F196+G196</f>
        <v>100000</v>
      </c>
      <c r="I196" s="131">
        <v>-100000</v>
      </c>
      <c r="J196" s="105">
        <f t="shared" si="11"/>
        <v>0</v>
      </c>
    </row>
    <row r="197" spans="1:10" s="143" customFormat="1" ht="25.5">
      <c r="A197" s="142"/>
      <c r="B197" s="108"/>
      <c r="C197" s="110"/>
      <c r="D197" s="127" t="s">
        <v>605</v>
      </c>
      <c r="E197" s="112" t="s">
        <v>606</v>
      </c>
      <c r="F197" s="131"/>
      <c r="G197" s="131"/>
      <c r="H197" s="105"/>
      <c r="I197" s="131">
        <v>100000</v>
      </c>
      <c r="J197" s="105">
        <f t="shared" si="11"/>
        <v>100000</v>
      </c>
    </row>
    <row r="198" spans="1:10" s="143" customFormat="1" ht="38.25">
      <c r="A198" s="142"/>
      <c r="B198" s="108"/>
      <c r="C198" s="110" t="s">
        <v>609</v>
      </c>
      <c r="D198" s="110"/>
      <c r="E198" s="112" t="s">
        <v>610</v>
      </c>
      <c r="F198" s="131">
        <f>F199</f>
        <v>70000</v>
      </c>
      <c r="G198" s="131"/>
      <c r="H198" s="105">
        <f aca="true" t="shared" si="13" ref="H198:H203">F198+G198</f>
        <v>70000</v>
      </c>
      <c r="I198" s="131"/>
      <c r="J198" s="105">
        <f t="shared" si="11"/>
        <v>70000</v>
      </c>
    </row>
    <row r="199" spans="1:10" s="143" customFormat="1" ht="25.5">
      <c r="A199" s="142"/>
      <c r="B199" s="108"/>
      <c r="C199" s="110"/>
      <c r="D199" s="110">
        <v>200</v>
      </c>
      <c r="E199" s="117" t="s">
        <v>435</v>
      </c>
      <c r="F199" s="131">
        <v>70000</v>
      </c>
      <c r="G199" s="131"/>
      <c r="H199" s="105">
        <f t="shared" si="13"/>
        <v>70000</v>
      </c>
      <c r="I199" s="131"/>
      <c r="J199" s="105">
        <f t="shared" si="11"/>
        <v>70000</v>
      </c>
    </row>
    <row r="200" spans="1:10" s="143" customFormat="1" ht="38.25">
      <c r="A200" s="142"/>
      <c r="B200" s="108"/>
      <c r="C200" s="110" t="s">
        <v>611</v>
      </c>
      <c r="D200" s="110"/>
      <c r="E200" s="112" t="s">
        <v>612</v>
      </c>
      <c r="F200" s="131">
        <f>F201</f>
        <v>70000</v>
      </c>
      <c r="G200" s="131"/>
      <c r="H200" s="105">
        <f t="shared" si="13"/>
        <v>70000</v>
      </c>
      <c r="I200" s="131"/>
      <c r="J200" s="105">
        <f t="shared" si="11"/>
        <v>70000</v>
      </c>
    </row>
    <row r="201" spans="1:10" s="143" customFormat="1" ht="25.5">
      <c r="A201" s="142"/>
      <c r="B201" s="108"/>
      <c r="C201" s="110"/>
      <c r="D201" s="110">
        <v>200</v>
      </c>
      <c r="E201" s="117" t="s">
        <v>435</v>
      </c>
      <c r="F201" s="131">
        <v>70000</v>
      </c>
      <c r="G201" s="131"/>
      <c r="H201" s="105">
        <f t="shared" si="13"/>
        <v>70000</v>
      </c>
      <c r="I201" s="131"/>
      <c r="J201" s="105">
        <f t="shared" si="11"/>
        <v>70000</v>
      </c>
    </row>
    <row r="202" spans="1:10" s="143" customFormat="1" ht="38.25">
      <c r="A202" s="142"/>
      <c r="B202" s="108"/>
      <c r="C202" s="149" t="s">
        <v>613</v>
      </c>
      <c r="D202" s="150"/>
      <c r="E202" s="151" t="s">
        <v>614</v>
      </c>
      <c r="F202" s="131">
        <f>F203</f>
        <v>10000</v>
      </c>
      <c r="G202" s="131"/>
      <c r="H202" s="105">
        <f t="shared" si="13"/>
        <v>10000</v>
      </c>
      <c r="I202" s="131"/>
      <c r="J202" s="105">
        <f t="shared" si="11"/>
        <v>10000</v>
      </c>
    </row>
    <row r="203" spans="1:10" s="143" customFormat="1" ht="25.5">
      <c r="A203" s="142"/>
      <c r="B203" s="108"/>
      <c r="C203" s="149"/>
      <c r="D203" s="150">
        <v>200</v>
      </c>
      <c r="E203" s="134" t="s">
        <v>435</v>
      </c>
      <c r="F203" s="131">
        <v>10000</v>
      </c>
      <c r="G203" s="131"/>
      <c r="H203" s="105">
        <f t="shared" si="13"/>
        <v>10000</v>
      </c>
      <c r="I203" s="131">
        <v>-10000</v>
      </c>
      <c r="J203" s="105">
        <f t="shared" si="11"/>
        <v>0</v>
      </c>
    </row>
    <row r="204" spans="1:10" s="143" customFormat="1" ht="25.5">
      <c r="A204" s="142"/>
      <c r="B204" s="108"/>
      <c r="C204" s="110"/>
      <c r="D204" s="127" t="s">
        <v>605</v>
      </c>
      <c r="E204" s="112" t="s">
        <v>606</v>
      </c>
      <c r="F204" s="131"/>
      <c r="G204" s="131"/>
      <c r="H204" s="105"/>
      <c r="I204" s="131">
        <v>10000</v>
      </c>
      <c r="J204" s="105">
        <f t="shared" si="11"/>
        <v>10000</v>
      </c>
    </row>
    <row r="205" spans="1:10" s="143" customFormat="1" ht="25.5">
      <c r="A205" s="142"/>
      <c r="B205" s="108"/>
      <c r="C205" s="152" t="s">
        <v>615</v>
      </c>
      <c r="D205" s="153"/>
      <c r="E205" s="144" t="s">
        <v>616</v>
      </c>
      <c r="F205" s="130">
        <f>F206</f>
        <v>12000</v>
      </c>
      <c r="G205" s="130"/>
      <c r="H205" s="105">
        <f>F205+G205</f>
        <v>12000</v>
      </c>
      <c r="I205" s="130">
        <f>I209</f>
        <v>211825</v>
      </c>
      <c r="J205" s="105">
        <f t="shared" si="11"/>
        <v>223825</v>
      </c>
    </row>
    <row r="206" spans="1:10" s="143" customFormat="1" ht="25.5">
      <c r="A206" s="142"/>
      <c r="B206" s="108"/>
      <c r="C206" s="153" t="s">
        <v>617</v>
      </c>
      <c r="D206" s="153"/>
      <c r="E206" s="148" t="s">
        <v>618</v>
      </c>
      <c r="F206" s="130">
        <f>F207</f>
        <v>12000</v>
      </c>
      <c r="G206" s="130"/>
      <c r="H206" s="105">
        <f>F206+G206</f>
        <v>12000</v>
      </c>
      <c r="I206" s="130"/>
      <c r="J206" s="105">
        <f t="shared" si="11"/>
        <v>12000</v>
      </c>
    </row>
    <row r="207" spans="1:10" s="143" customFormat="1" ht="25.5">
      <c r="A207" s="142"/>
      <c r="B207" s="108"/>
      <c r="C207" s="153" t="s">
        <v>619</v>
      </c>
      <c r="D207" s="153"/>
      <c r="E207" s="129" t="s">
        <v>620</v>
      </c>
      <c r="F207" s="130">
        <f>F208</f>
        <v>12000</v>
      </c>
      <c r="G207" s="130"/>
      <c r="H207" s="105">
        <f>F207+G207</f>
        <v>12000</v>
      </c>
      <c r="I207" s="130"/>
      <c r="J207" s="105">
        <f t="shared" si="11"/>
        <v>12000</v>
      </c>
    </row>
    <row r="208" spans="1:10" s="143" customFormat="1" ht="25.5">
      <c r="A208" s="142"/>
      <c r="B208" s="108"/>
      <c r="C208" s="153"/>
      <c r="D208" s="153">
        <v>200</v>
      </c>
      <c r="E208" s="117" t="s">
        <v>435</v>
      </c>
      <c r="F208" s="130">
        <v>12000</v>
      </c>
      <c r="G208" s="130"/>
      <c r="H208" s="105">
        <f>F208+G208</f>
        <v>12000</v>
      </c>
      <c r="I208" s="130"/>
      <c r="J208" s="105">
        <f t="shared" si="11"/>
        <v>12000</v>
      </c>
    </row>
    <row r="209" spans="1:10" s="143" customFormat="1" ht="38.25">
      <c r="A209" s="142"/>
      <c r="B209" s="108"/>
      <c r="C209" s="154" t="s">
        <v>621</v>
      </c>
      <c r="D209" s="154"/>
      <c r="E209" s="155" t="s">
        <v>622</v>
      </c>
      <c r="F209" s="130"/>
      <c r="G209" s="130"/>
      <c r="H209" s="105"/>
      <c r="I209" s="156">
        <f>I210</f>
        <v>211825</v>
      </c>
      <c r="J209" s="156">
        <f t="shared" si="11"/>
        <v>211825</v>
      </c>
    </row>
    <row r="210" spans="1:10" s="143" customFormat="1" ht="25.5">
      <c r="A210" s="142"/>
      <c r="B210" s="108"/>
      <c r="C210" s="154" t="s">
        <v>623</v>
      </c>
      <c r="D210" s="154"/>
      <c r="E210" s="157" t="s">
        <v>624</v>
      </c>
      <c r="F210" s="130"/>
      <c r="G210" s="130"/>
      <c r="H210" s="105"/>
      <c r="I210" s="156">
        <f>I211</f>
        <v>211825</v>
      </c>
      <c r="J210" s="156">
        <f t="shared" si="11"/>
        <v>211825</v>
      </c>
    </row>
    <row r="211" spans="1:10" s="143" customFormat="1" ht="25.5">
      <c r="A211" s="142"/>
      <c r="B211" s="108"/>
      <c r="C211" s="154"/>
      <c r="D211" s="154">
        <v>200</v>
      </c>
      <c r="E211" s="157" t="s">
        <v>435</v>
      </c>
      <c r="F211" s="130"/>
      <c r="G211" s="130"/>
      <c r="H211" s="105"/>
      <c r="I211" s="156">
        <f>I213+I214</f>
        <v>211825</v>
      </c>
      <c r="J211" s="156">
        <f t="shared" si="11"/>
        <v>211825</v>
      </c>
    </row>
    <row r="212" spans="1:10" s="143" customFormat="1" ht="12.75">
      <c r="A212" s="142"/>
      <c r="B212" s="108"/>
      <c r="C212" s="154"/>
      <c r="D212" s="154"/>
      <c r="E212" s="157" t="s">
        <v>500</v>
      </c>
      <c r="F212" s="130"/>
      <c r="G212" s="130"/>
      <c r="H212" s="105"/>
      <c r="I212" s="156"/>
      <c r="J212" s="156"/>
    </row>
    <row r="213" spans="1:10" s="143" customFormat="1" ht="12.75">
      <c r="A213" s="142"/>
      <c r="B213" s="108"/>
      <c r="C213" s="154"/>
      <c r="D213" s="154"/>
      <c r="E213" s="157" t="s">
        <v>501</v>
      </c>
      <c r="F213" s="130"/>
      <c r="G213" s="130"/>
      <c r="H213" s="105"/>
      <c r="I213" s="156"/>
      <c r="J213" s="156">
        <f aca="true" t="shared" si="14" ref="J213:J229">H213+I213</f>
        <v>0</v>
      </c>
    </row>
    <row r="214" spans="1:10" s="143" customFormat="1" ht="12.75">
      <c r="A214" s="142"/>
      <c r="B214" s="108"/>
      <c r="C214" s="154"/>
      <c r="D214" s="154"/>
      <c r="E214" s="157" t="s">
        <v>503</v>
      </c>
      <c r="F214" s="130"/>
      <c r="G214" s="130"/>
      <c r="H214" s="105"/>
      <c r="I214" s="156">
        <v>211825</v>
      </c>
      <c r="J214" s="156">
        <f t="shared" si="14"/>
        <v>211825</v>
      </c>
    </row>
    <row r="215" spans="1:10" s="143" customFormat="1" ht="25.5">
      <c r="A215" s="142"/>
      <c r="B215" s="108"/>
      <c r="C215" s="152" t="s">
        <v>625</v>
      </c>
      <c r="D215" s="153"/>
      <c r="E215" s="144" t="s">
        <v>626</v>
      </c>
      <c r="F215" s="130">
        <f>F216</f>
        <v>45000</v>
      </c>
      <c r="G215" s="130"/>
      <c r="H215" s="105">
        <f aca="true" t="shared" si="15" ref="H215:H228">F215+G215</f>
        <v>45000</v>
      </c>
      <c r="I215" s="130"/>
      <c r="J215" s="105">
        <f t="shared" si="14"/>
        <v>45000</v>
      </c>
    </row>
    <row r="216" spans="1:10" s="143" customFormat="1" ht="38.25">
      <c r="A216" s="142"/>
      <c r="B216" s="108"/>
      <c r="C216" s="153" t="s">
        <v>627</v>
      </c>
      <c r="D216" s="153"/>
      <c r="E216" s="147" t="s">
        <v>628</v>
      </c>
      <c r="F216" s="130">
        <f>F217</f>
        <v>45000</v>
      </c>
      <c r="G216" s="130"/>
      <c r="H216" s="105">
        <f t="shared" si="15"/>
        <v>45000</v>
      </c>
      <c r="I216" s="130"/>
      <c r="J216" s="105">
        <f t="shared" si="14"/>
        <v>45000</v>
      </c>
    </row>
    <row r="217" spans="1:10" s="143" customFormat="1" ht="38.25">
      <c r="A217" s="142"/>
      <c r="B217" s="108"/>
      <c r="C217" s="153" t="s">
        <v>629</v>
      </c>
      <c r="D217" s="153"/>
      <c r="E217" s="129" t="s">
        <v>630</v>
      </c>
      <c r="F217" s="130">
        <f>F218</f>
        <v>45000</v>
      </c>
      <c r="G217" s="130"/>
      <c r="H217" s="105">
        <f t="shared" si="15"/>
        <v>45000</v>
      </c>
      <c r="I217" s="130"/>
      <c r="J217" s="105">
        <f t="shared" si="14"/>
        <v>45000</v>
      </c>
    </row>
    <row r="218" spans="1:10" s="143" customFormat="1" ht="25.5">
      <c r="A218" s="142"/>
      <c r="B218" s="108"/>
      <c r="C218" s="153"/>
      <c r="D218" s="153">
        <v>200</v>
      </c>
      <c r="E218" s="117" t="s">
        <v>435</v>
      </c>
      <c r="F218" s="130">
        <v>45000</v>
      </c>
      <c r="G218" s="130"/>
      <c r="H218" s="105">
        <f t="shared" si="15"/>
        <v>45000</v>
      </c>
      <c r="I218" s="130"/>
      <c r="J218" s="105">
        <f t="shared" si="14"/>
        <v>45000</v>
      </c>
    </row>
    <row r="219" spans="1:10" s="143" customFormat="1" ht="38.25">
      <c r="A219" s="142"/>
      <c r="B219" s="108"/>
      <c r="C219" s="152" t="s">
        <v>631</v>
      </c>
      <c r="D219" s="153"/>
      <c r="E219" s="144" t="s">
        <v>632</v>
      </c>
      <c r="F219" s="130">
        <f>F220</f>
        <v>16500</v>
      </c>
      <c r="G219" s="130"/>
      <c r="H219" s="105">
        <f t="shared" si="15"/>
        <v>16500</v>
      </c>
      <c r="I219" s="130"/>
      <c r="J219" s="105">
        <f t="shared" si="14"/>
        <v>16500</v>
      </c>
    </row>
    <row r="220" spans="1:10" s="143" customFormat="1" ht="25.5">
      <c r="A220" s="142"/>
      <c r="B220" s="108"/>
      <c r="C220" s="153" t="s">
        <v>633</v>
      </c>
      <c r="D220" s="153"/>
      <c r="E220" s="147" t="s">
        <v>634</v>
      </c>
      <c r="F220" s="130">
        <f>F221</f>
        <v>16500</v>
      </c>
      <c r="G220" s="130"/>
      <c r="H220" s="105">
        <f t="shared" si="15"/>
        <v>16500</v>
      </c>
      <c r="I220" s="130"/>
      <c r="J220" s="105">
        <f t="shared" si="14"/>
        <v>16500</v>
      </c>
    </row>
    <row r="221" spans="1:10" s="143" customFormat="1" ht="25.5">
      <c r="A221" s="142"/>
      <c r="B221" s="108"/>
      <c r="C221" s="153" t="s">
        <v>635</v>
      </c>
      <c r="D221" s="153"/>
      <c r="E221" s="129" t="s">
        <v>636</v>
      </c>
      <c r="F221" s="130">
        <f>F222</f>
        <v>16500</v>
      </c>
      <c r="G221" s="130"/>
      <c r="H221" s="105">
        <f t="shared" si="15"/>
        <v>16500</v>
      </c>
      <c r="I221" s="130"/>
      <c r="J221" s="105">
        <f t="shared" si="14"/>
        <v>16500</v>
      </c>
    </row>
    <row r="222" spans="1:10" s="143" customFormat="1" ht="25.5">
      <c r="A222" s="142"/>
      <c r="B222" s="108"/>
      <c r="C222" s="153"/>
      <c r="D222" s="153">
        <v>200</v>
      </c>
      <c r="E222" s="117" t="s">
        <v>435</v>
      </c>
      <c r="F222" s="130">
        <v>16500</v>
      </c>
      <c r="G222" s="130"/>
      <c r="H222" s="105">
        <f t="shared" si="15"/>
        <v>16500</v>
      </c>
      <c r="I222" s="130"/>
      <c r="J222" s="105">
        <f t="shared" si="14"/>
        <v>16500</v>
      </c>
    </row>
    <row r="223" spans="1:10" s="143" customFormat="1" ht="12.75">
      <c r="A223" s="142"/>
      <c r="B223" s="108"/>
      <c r="C223" s="110" t="s">
        <v>417</v>
      </c>
      <c r="D223" s="111"/>
      <c r="E223" s="112" t="s">
        <v>418</v>
      </c>
      <c r="F223" s="105">
        <f>F224</f>
        <v>4968300</v>
      </c>
      <c r="G223" s="105"/>
      <c r="H223" s="105">
        <f t="shared" si="15"/>
        <v>4968300</v>
      </c>
      <c r="I223" s="105">
        <f>I224</f>
        <v>94807.39</v>
      </c>
      <c r="J223" s="105">
        <f t="shared" si="14"/>
        <v>5063107.39</v>
      </c>
    </row>
    <row r="224" spans="1:10" s="143" customFormat="1" ht="38.25">
      <c r="A224" s="142"/>
      <c r="B224" s="108"/>
      <c r="C224" s="110" t="s">
        <v>517</v>
      </c>
      <c r="D224" s="110"/>
      <c r="E224" s="112" t="s">
        <v>518</v>
      </c>
      <c r="F224" s="105">
        <f>F225+F231+F227</f>
        <v>4968300</v>
      </c>
      <c r="G224" s="105"/>
      <c r="H224" s="105">
        <f t="shared" si="15"/>
        <v>4968300</v>
      </c>
      <c r="I224" s="105">
        <f>I227</f>
        <v>94807.39</v>
      </c>
      <c r="J224" s="105">
        <f t="shared" si="14"/>
        <v>5063107.39</v>
      </c>
    </row>
    <row r="225" spans="1:10" s="143" customFormat="1" ht="25.5">
      <c r="A225" s="142"/>
      <c r="B225" s="108"/>
      <c r="C225" s="128" t="s">
        <v>637</v>
      </c>
      <c r="D225" s="110"/>
      <c r="E225" s="112" t="s">
        <v>107</v>
      </c>
      <c r="F225" s="105">
        <f>F226</f>
        <v>30000</v>
      </c>
      <c r="G225" s="105"/>
      <c r="H225" s="105">
        <f t="shared" si="15"/>
        <v>30000</v>
      </c>
      <c r="I225" s="105"/>
      <c r="J225" s="105">
        <f t="shared" si="14"/>
        <v>30000</v>
      </c>
    </row>
    <row r="226" spans="1:10" s="143" customFormat="1" ht="25.5">
      <c r="A226" s="142"/>
      <c r="B226" s="108"/>
      <c r="C226" s="111"/>
      <c r="D226" s="110">
        <v>200</v>
      </c>
      <c r="E226" s="117" t="s">
        <v>435</v>
      </c>
      <c r="F226" s="105">
        <v>30000</v>
      </c>
      <c r="G226" s="105"/>
      <c r="H226" s="105">
        <f t="shared" si="15"/>
        <v>30000</v>
      </c>
      <c r="I226" s="105"/>
      <c r="J226" s="105">
        <f t="shared" si="14"/>
        <v>30000</v>
      </c>
    </row>
    <row r="227" spans="1:10" s="143" customFormat="1" ht="38.25">
      <c r="A227" s="142"/>
      <c r="B227" s="108"/>
      <c r="C227" s="128" t="s">
        <v>638</v>
      </c>
      <c r="D227" s="110"/>
      <c r="E227" s="112" t="s">
        <v>639</v>
      </c>
      <c r="F227" s="105">
        <f>F228</f>
        <v>306000</v>
      </c>
      <c r="G227" s="105"/>
      <c r="H227" s="105">
        <f t="shared" si="15"/>
        <v>306000</v>
      </c>
      <c r="I227" s="105">
        <f>I229</f>
        <v>94807.39</v>
      </c>
      <c r="J227" s="105">
        <f t="shared" si="14"/>
        <v>400807.39</v>
      </c>
    </row>
    <row r="228" spans="1:10" s="143" customFormat="1" ht="49.5" customHeight="1">
      <c r="A228" s="142"/>
      <c r="B228" s="108"/>
      <c r="C228" s="113"/>
      <c r="D228" s="113" t="s">
        <v>431</v>
      </c>
      <c r="E228" s="115" t="s">
        <v>432</v>
      </c>
      <c r="F228" s="105">
        <v>306000</v>
      </c>
      <c r="G228" s="105"/>
      <c r="H228" s="105">
        <f t="shared" si="15"/>
        <v>306000</v>
      </c>
      <c r="I228" s="105"/>
      <c r="J228" s="105">
        <f t="shared" si="14"/>
        <v>306000</v>
      </c>
    </row>
    <row r="229" spans="1:10" s="143" customFormat="1" ht="24" customHeight="1">
      <c r="A229" s="142"/>
      <c r="B229" s="108"/>
      <c r="C229" s="113"/>
      <c r="D229" s="110">
        <v>200</v>
      </c>
      <c r="E229" s="112" t="s">
        <v>448</v>
      </c>
      <c r="F229" s="158"/>
      <c r="G229" s="158"/>
      <c r="H229" s="158"/>
      <c r="I229" s="159">
        <v>94807.39</v>
      </c>
      <c r="J229" s="105">
        <f t="shared" si="14"/>
        <v>94807.39</v>
      </c>
    </row>
    <row r="230" spans="1:10" s="143" customFormat="1" ht="15" customHeight="1" hidden="1">
      <c r="A230" s="142"/>
      <c r="B230" s="108"/>
      <c r="C230" s="108"/>
      <c r="D230" s="113" t="s">
        <v>640</v>
      </c>
      <c r="E230" s="115" t="s">
        <v>436</v>
      </c>
      <c r="F230" s="158"/>
      <c r="G230" s="158"/>
      <c r="H230" s="158"/>
      <c r="I230" s="160"/>
      <c r="J230" s="158"/>
    </row>
    <row r="231" spans="1:10" s="143" customFormat="1" ht="38.25">
      <c r="A231" s="142"/>
      <c r="B231" s="108"/>
      <c r="C231" s="128" t="s">
        <v>641</v>
      </c>
      <c r="D231" s="113"/>
      <c r="E231" s="112" t="s">
        <v>642</v>
      </c>
      <c r="F231" s="105">
        <f>F232+F233+F234</f>
        <v>4632300</v>
      </c>
      <c r="G231" s="105"/>
      <c r="H231" s="105">
        <f aca="true" t="shared" si="16" ref="H231:H269">F231+G231</f>
        <v>4632300</v>
      </c>
      <c r="I231" s="105"/>
      <c r="J231" s="105">
        <f aca="true" t="shared" si="17" ref="J231:J269">H231+I231</f>
        <v>4632300</v>
      </c>
    </row>
    <row r="232" spans="1:10" s="143" customFormat="1" ht="51">
      <c r="A232" s="142"/>
      <c r="B232" s="108"/>
      <c r="C232" s="128"/>
      <c r="D232" s="113" t="s">
        <v>431</v>
      </c>
      <c r="E232" s="115" t="s">
        <v>432</v>
      </c>
      <c r="F232" s="105">
        <v>4211100</v>
      </c>
      <c r="G232" s="105"/>
      <c r="H232" s="105">
        <f t="shared" si="16"/>
        <v>4211100</v>
      </c>
      <c r="I232" s="105"/>
      <c r="J232" s="105">
        <f t="shared" si="17"/>
        <v>4211100</v>
      </c>
    </row>
    <row r="233" spans="1:10" s="143" customFormat="1" ht="25.5">
      <c r="A233" s="142"/>
      <c r="B233" s="108"/>
      <c r="C233" s="128"/>
      <c r="D233" s="127" t="s">
        <v>499</v>
      </c>
      <c r="E233" s="117" t="s">
        <v>435</v>
      </c>
      <c r="F233" s="105">
        <v>421200</v>
      </c>
      <c r="G233" s="105"/>
      <c r="H233" s="105">
        <f t="shared" si="16"/>
        <v>421200</v>
      </c>
      <c r="I233" s="105"/>
      <c r="J233" s="105">
        <f t="shared" si="17"/>
        <v>421200</v>
      </c>
    </row>
    <row r="234" spans="1:10" s="143" customFormat="1" ht="12.75">
      <c r="A234" s="142"/>
      <c r="B234" s="108"/>
      <c r="C234" s="108"/>
      <c r="D234" s="113" t="s">
        <v>640</v>
      </c>
      <c r="E234" s="115" t="s">
        <v>436</v>
      </c>
      <c r="F234" s="105">
        <v>0</v>
      </c>
      <c r="G234" s="105"/>
      <c r="H234" s="105">
        <f t="shared" si="16"/>
        <v>0</v>
      </c>
      <c r="I234" s="105"/>
      <c r="J234" s="105">
        <f t="shared" si="17"/>
        <v>0</v>
      </c>
    </row>
    <row r="235" spans="1:10" s="143" customFormat="1" ht="12.75">
      <c r="A235" s="142"/>
      <c r="B235" s="108" t="s">
        <v>643</v>
      </c>
      <c r="C235" s="110"/>
      <c r="D235" s="110"/>
      <c r="E235" s="161" t="s">
        <v>644</v>
      </c>
      <c r="F235" s="162">
        <f>F278+F236</f>
        <v>9537700</v>
      </c>
      <c r="G235" s="162"/>
      <c r="H235" s="105">
        <f t="shared" si="16"/>
        <v>9537700</v>
      </c>
      <c r="I235" s="162"/>
      <c r="J235" s="105">
        <f t="shared" si="17"/>
        <v>9537700</v>
      </c>
    </row>
    <row r="236" spans="1:10" s="143" customFormat="1" ht="25.5">
      <c r="A236" s="142"/>
      <c r="B236" s="108"/>
      <c r="C236" s="110" t="s">
        <v>645</v>
      </c>
      <c r="D236" s="110"/>
      <c r="E236" s="129" t="s">
        <v>646</v>
      </c>
      <c r="F236" s="131">
        <f>F237+F246+F269</f>
        <v>3300000</v>
      </c>
      <c r="G236" s="131"/>
      <c r="H236" s="105">
        <f t="shared" si="16"/>
        <v>3300000</v>
      </c>
      <c r="I236" s="131"/>
      <c r="J236" s="105">
        <f t="shared" si="17"/>
        <v>3300000</v>
      </c>
    </row>
    <row r="237" spans="1:10" s="143" customFormat="1" ht="25.5">
      <c r="A237" s="142"/>
      <c r="B237" s="108"/>
      <c r="C237" s="110" t="s">
        <v>647</v>
      </c>
      <c r="D237" s="110"/>
      <c r="E237" s="147" t="s">
        <v>648</v>
      </c>
      <c r="F237" s="131">
        <f>F238+F240+F242+F244</f>
        <v>125000</v>
      </c>
      <c r="G237" s="131"/>
      <c r="H237" s="105">
        <f t="shared" si="16"/>
        <v>125000</v>
      </c>
      <c r="I237" s="131"/>
      <c r="J237" s="105">
        <f t="shared" si="17"/>
        <v>125000</v>
      </c>
    </row>
    <row r="238" spans="1:10" s="143" customFormat="1" ht="38.25">
      <c r="A238" s="142"/>
      <c r="B238" s="108"/>
      <c r="C238" s="153" t="s">
        <v>649</v>
      </c>
      <c r="D238" s="153"/>
      <c r="E238" s="163" t="s">
        <v>650</v>
      </c>
      <c r="F238" s="131">
        <f>F239</f>
        <v>10000</v>
      </c>
      <c r="G238" s="131"/>
      <c r="H238" s="105">
        <f t="shared" si="16"/>
        <v>10000</v>
      </c>
      <c r="I238" s="131"/>
      <c r="J238" s="105">
        <f t="shared" si="17"/>
        <v>10000</v>
      </c>
    </row>
    <row r="239" spans="1:10" s="143" customFormat="1" ht="25.5">
      <c r="A239" s="142"/>
      <c r="B239" s="108"/>
      <c r="C239" s="153"/>
      <c r="D239" s="153">
        <v>200</v>
      </c>
      <c r="E239" s="117" t="s">
        <v>435</v>
      </c>
      <c r="F239" s="131">
        <v>10000</v>
      </c>
      <c r="G239" s="131"/>
      <c r="H239" s="105">
        <f t="shared" si="16"/>
        <v>10000</v>
      </c>
      <c r="I239" s="131"/>
      <c r="J239" s="105">
        <f t="shared" si="17"/>
        <v>10000</v>
      </c>
    </row>
    <row r="240" spans="1:10" s="143" customFormat="1" ht="38.25">
      <c r="A240" s="142"/>
      <c r="B240" s="108"/>
      <c r="C240" s="153" t="s">
        <v>651</v>
      </c>
      <c r="D240" s="153"/>
      <c r="E240" s="112" t="s">
        <v>652</v>
      </c>
      <c r="F240" s="131">
        <f>F241</f>
        <v>10000</v>
      </c>
      <c r="G240" s="131"/>
      <c r="H240" s="105">
        <f t="shared" si="16"/>
        <v>10000</v>
      </c>
      <c r="I240" s="131"/>
      <c r="J240" s="105">
        <f t="shared" si="17"/>
        <v>10000</v>
      </c>
    </row>
    <row r="241" spans="1:10" s="143" customFormat="1" ht="25.5">
      <c r="A241" s="142"/>
      <c r="B241" s="108"/>
      <c r="C241" s="153"/>
      <c r="D241" s="153">
        <v>200</v>
      </c>
      <c r="E241" s="117" t="s">
        <v>435</v>
      </c>
      <c r="F241" s="131">
        <v>10000</v>
      </c>
      <c r="G241" s="131"/>
      <c r="H241" s="105">
        <f t="shared" si="16"/>
        <v>10000</v>
      </c>
      <c r="I241" s="131"/>
      <c r="J241" s="105">
        <f t="shared" si="17"/>
        <v>10000</v>
      </c>
    </row>
    <row r="242" spans="1:10" s="143" customFormat="1" ht="76.5">
      <c r="A242" s="142"/>
      <c r="B242" s="108"/>
      <c r="C242" s="153" t="s">
        <v>653</v>
      </c>
      <c r="D242" s="153"/>
      <c r="E242" s="163" t="s">
        <v>654</v>
      </c>
      <c r="F242" s="131">
        <f>F243</f>
        <v>90000</v>
      </c>
      <c r="G242" s="131"/>
      <c r="H242" s="105">
        <f t="shared" si="16"/>
        <v>90000</v>
      </c>
      <c r="I242" s="131"/>
      <c r="J242" s="105">
        <f t="shared" si="17"/>
        <v>90000</v>
      </c>
    </row>
    <row r="243" spans="1:10" s="143" customFormat="1" ht="25.5">
      <c r="A243" s="142"/>
      <c r="B243" s="108"/>
      <c r="C243" s="153"/>
      <c r="D243" s="153">
        <v>200</v>
      </c>
      <c r="E243" s="117" t="s">
        <v>435</v>
      </c>
      <c r="F243" s="131">
        <v>90000</v>
      </c>
      <c r="G243" s="131"/>
      <c r="H243" s="105">
        <f t="shared" si="16"/>
        <v>90000</v>
      </c>
      <c r="I243" s="131"/>
      <c r="J243" s="105">
        <f t="shared" si="17"/>
        <v>90000</v>
      </c>
    </row>
    <row r="244" spans="1:10" s="143" customFormat="1" ht="25.5">
      <c r="A244" s="142"/>
      <c r="B244" s="108"/>
      <c r="C244" s="153" t="s">
        <v>655</v>
      </c>
      <c r="D244" s="153"/>
      <c r="E244" s="135" t="s">
        <v>656</v>
      </c>
      <c r="F244" s="131">
        <f>F245</f>
        <v>15000</v>
      </c>
      <c r="G244" s="131"/>
      <c r="H244" s="105">
        <f t="shared" si="16"/>
        <v>15000</v>
      </c>
      <c r="I244" s="131"/>
      <c r="J244" s="105">
        <f t="shared" si="17"/>
        <v>15000</v>
      </c>
    </row>
    <row r="245" spans="1:10" s="143" customFormat="1" ht="25.5">
      <c r="A245" s="142"/>
      <c r="B245" s="108"/>
      <c r="C245" s="153"/>
      <c r="D245" s="153">
        <v>200</v>
      </c>
      <c r="E245" s="117" t="s">
        <v>435</v>
      </c>
      <c r="F245" s="131">
        <v>15000</v>
      </c>
      <c r="G245" s="131"/>
      <c r="H245" s="105">
        <f t="shared" si="16"/>
        <v>15000</v>
      </c>
      <c r="I245" s="131"/>
      <c r="J245" s="105">
        <f t="shared" si="17"/>
        <v>15000</v>
      </c>
    </row>
    <row r="246" spans="1:10" s="143" customFormat="1" ht="38.25">
      <c r="A246" s="142"/>
      <c r="B246" s="108"/>
      <c r="C246" s="103" t="s">
        <v>657</v>
      </c>
      <c r="D246" s="110"/>
      <c r="E246" s="164" t="s">
        <v>658</v>
      </c>
      <c r="F246" s="131">
        <f>F247+F249+F251+F253+F255+F257+F259+F261+F263+F265+F267</f>
        <v>2625000</v>
      </c>
      <c r="G246" s="131"/>
      <c r="H246" s="105">
        <f t="shared" si="16"/>
        <v>2625000</v>
      </c>
      <c r="I246" s="131"/>
      <c r="J246" s="105">
        <f t="shared" si="17"/>
        <v>2625000</v>
      </c>
    </row>
    <row r="247" spans="1:10" s="143" customFormat="1" ht="25.5">
      <c r="A247" s="142"/>
      <c r="B247" s="108"/>
      <c r="C247" s="110" t="s">
        <v>659</v>
      </c>
      <c r="D247" s="110"/>
      <c r="E247" s="112" t="s">
        <v>660</v>
      </c>
      <c r="F247" s="131">
        <f>F248</f>
        <v>150000</v>
      </c>
      <c r="G247" s="131"/>
      <c r="H247" s="105">
        <f t="shared" si="16"/>
        <v>150000</v>
      </c>
      <c r="I247" s="131"/>
      <c r="J247" s="105">
        <f t="shared" si="17"/>
        <v>150000</v>
      </c>
    </row>
    <row r="248" spans="1:10" s="143" customFormat="1" ht="25.5">
      <c r="A248" s="142"/>
      <c r="B248" s="108"/>
      <c r="C248" s="110"/>
      <c r="D248" s="110">
        <v>200</v>
      </c>
      <c r="E248" s="117" t="s">
        <v>435</v>
      </c>
      <c r="F248" s="131">
        <v>150000</v>
      </c>
      <c r="G248" s="131"/>
      <c r="H248" s="105">
        <f t="shared" si="16"/>
        <v>150000</v>
      </c>
      <c r="I248" s="131"/>
      <c r="J248" s="105">
        <f t="shared" si="17"/>
        <v>150000</v>
      </c>
    </row>
    <row r="249" spans="1:10" s="143" customFormat="1" ht="25.5">
      <c r="A249" s="142"/>
      <c r="B249" s="108"/>
      <c r="C249" s="110" t="s">
        <v>661</v>
      </c>
      <c r="D249" s="110"/>
      <c r="E249" s="112" t="s">
        <v>662</v>
      </c>
      <c r="F249" s="131">
        <f>F250</f>
        <v>150000</v>
      </c>
      <c r="G249" s="131"/>
      <c r="H249" s="105">
        <f t="shared" si="16"/>
        <v>150000</v>
      </c>
      <c r="I249" s="131"/>
      <c r="J249" s="105">
        <f t="shared" si="17"/>
        <v>150000</v>
      </c>
    </row>
    <row r="250" spans="1:10" s="143" customFormat="1" ht="25.5">
      <c r="A250" s="142"/>
      <c r="B250" s="108"/>
      <c r="C250" s="110"/>
      <c r="D250" s="110">
        <v>200</v>
      </c>
      <c r="E250" s="117" t="s">
        <v>435</v>
      </c>
      <c r="F250" s="131">
        <v>150000</v>
      </c>
      <c r="G250" s="131"/>
      <c r="H250" s="105">
        <f t="shared" si="16"/>
        <v>150000</v>
      </c>
      <c r="I250" s="131"/>
      <c r="J250" s="105">
        <f t="shared" si="17"/>
        <v>150000</v>
      </c>
    </row>
    <row r="251" spans="1:10" s="143" customFormat="1" ht="25.5">
      <c r="A251" s="142"/>
      <c r="B251" s="108"/>
      <c r="C251" s="110" t="s">
        <v>663</v>
      </c>
      <c r="D251" s="110"/>
      <c r="E251" s="163" t="s">
        <v>664</v>
      </c>
      <c r="F251" s="131">
        <f>F252</f>
        <v>20000</v>
      </c>
      <c r="G251" s="131"/>
      <c r="H251" s="105">
        <f t="shared" si="16"/>
        <v>20000</v>
      </c>
      <c r="I251" s="131"/>
      <c r="J251" s="105">
        <f t="shared" si="17"/>
        <v>20000</v>
      </c>
    </row>
    <row r="252" spans="1:10" s="143" customFormat="1" ht="25.5">
      <c r="A252" s="142"/>
      <c r="B252" s="108"/>
      <c r="C252" s="110"/>
      <c r="D252" s="110">
        <v>200</v>
      </c>
      <c r="E252" s="117" t="s">
        <v>435</v>
      </c>
      <c r="F252" s="131">
        <v>20000</v>
      </c>
      <c r="G252" s="131"/>
      <c r="H252" s="105">
        <f t="shared" si="16"/>
        <v>20000</v>
      </c>
      <c r="I252" s="131"/>
      <c r="J252" s="105">
        <f t="shared" si="17"/>
        <v>20000</v>
      </c>
    </row>
    <row r="253" spans="1:10" s="143" customFormat="1" ht="38.25">
      <c r="A253" s="142"/>
      <c r="B253" s="108"/>
      <c r="C253" s="110" t="s">
        <v>665</v>
      </c>
      <c r="D253" s="110"/>
      <c r="E253" s="112" t="s">
        <v>666</v>
      </c>
      <c r="F253" s="131">
        <f>F254</f>
        <v>30000</v>
      </c>
      <c r="G253" s="131"/>
      <c r="H253" s="105">
        <f t="shared" si="16"/>
        <v>30000</v>
      </c>
      <c r="I253" s="131"/>
      <c r="J253" s="105">
        <f t="shared" si="17"/>
        <v>30000</v>
      </c>
    </row>
    <row r="254" spans="1:10" s="143" customFormat="1" ht="25.5">
      <c r="A254" s="142"/>
      <c r="B254" s="108"/>
      <c r="C254" s="110"/>
      <c r="D254" s="110">
        <v>200</v>
      </c>
      <c r="E254" s="117" t="s">
        <v>435</v>
      </c>
      <c r="F254" s="131">
        <v>30000</v>
      </c>
      <c r="G254" s="131"/>
      <c r="H254" s="105">
        <f t="shared" si="16"/>
        <v>30000</v>
      </c>
      <c r="I254" s="131"/>
      <c r="J254" s="105">
        <f t="shared" si="17"/>
        <v>30000</v>
      </c>
    </row>
    <row r="255" spans="1:10" s="143" customFormat="1" ht="25.5">
      <c r="A255" s="142"/>
      <c r="B255" s="108"/>
      <c r="C255" s="110" t="s">
        <v>667</v>
      </c>
      <c r="D255" s="110"/>
      <c r="E255" s="112" t="s">
        <v>668</v>
      </c>
      <c r="F255" s="131">
        <f>F256</f>
        <v>26000</v>
      </c>
      <c r="G255" s="131"/>
      <c r="H255" s="105">
        <f t="shared" si="16"/>
        <v>26000</v>
      </c>
      <c r="I255" s="131"/>
      <c r="J255" s="105">
        <f t="shared" si="17"/>
        <v>26000</v>
      </c>
    </row>
    <row r="256" spans="1:10" s="143" customFormat="1" ht="25.5">
      <c r="A256" s="142"/>
      <c r="B256" s="108"/>
      <c r="C256" s="110"/>
      <c r="D256" s="110">
        <v>200</v>
      </c>
      <c r="E256" s="117" t="s">
        <v>435</v>
      </c>
      <c r="F256" s="131">
        <v>26000</v>
      </c>
      <c r="G256" s="131"/>
      <c r="H256" s="105">
        <f t="shared" si="16"/>
        <v>26000</v>
      </c>
      <c r="I256" s="131"/>
      <c r="J256" s="105">
        <f t="shared" si="17"/>
        <v>26000</v>
      </c>
    </row>
    <row r="257" spans="1:10" s="143" customFormat="1" ht="38.25">
      <c r="A257" s="142"/>
      <c r="B257" s="108"/>
      <c r="C257" s="110" t="s">
        <v>669</v>
      </c>
      <c r="D257" s="110"/>
      <c r="E257" s="112" t="s">
        <v>670</v>
      </c>
      <c r="F257" s="131">
        <f>F258</f>
        <v>1100000</v>
      </c>
      <c r="G257" s="131"/>
      <c r="H257" s="105">
        <f t="shared" si="16"/>
        <v>1100000</v>
      </c>
      <c r="I257" s="131"/>
      <c r="J257" s="105">
        <f t="shared" si="17"/>
        <v>1100000</v>
      </c>
    </row>
    <row r="258" spans="1:10" s="143" customFormat="1" ht="25.5">
      <c r="A258" s="142"/>
      <c r="B258" s="108"/>
      <c r="C258" s="110"/>
      <c r="D258" s="110">
        <v>200</v>
      </c>
      <c r="E258" s="117" t="s">
        <v>435</v>
      </c>
      <c r="F258" s="131">
        <v>1100000</v>
      </c>
      <c r="G258" s="131"/>
      <c r="H258" s="105">
        <f t="shared" si="16"/>
        <v>1100000</v>
      </c>
      <c r="I258" s="131"/>
      <c r="J258" s="105">
        <f t="shared" si="17"/>
        <v>1100000</v>
      </c>
    </row>
    <row r="259" spans="1:10" s="143" customFormat="1" ht="51">
      <c r="A259" s="142"/>
      <c r="B259" s="108"/>
      <c r="C259" s="110" t="s">
        <v>671</v>
      </c>
      <c r="D259" s="110"/>
      <c r="E259" s="112" t="s">
        <v>672</v>
      </c>
      <c r="F259" s="131">
        <f>F260</f>
        <v>30000</v>
      </c>
      <c r="G259" s="131"/>
      <c r="H259" s="105">
        <f t="shared" si="16"/>
        <v>30000</v>
      </c>
      <c r="I259" s="131"/>
      <c r="J259" s="105">
        <f t="shared" si="17"/>
        <v>30000</v>
      </c>
    </row>
    <row r="260" spans="1:10" s="143" customFormat="1" ht="25.5">
      <c r="A260" s="142"/>
      <c r="B260" s="108"/>
      <c r="C260" s="110"/>
      <c r="D260" s="110">
        <v>200</v>
      </c>
      <c r="E260" s="117" t="s">
        <v>435</v>
      </c>
      <c r="F260" s="131">
        <v>30000</v>
      </c>
      <c r="G260" s="131"/>
      <c r="H260" s="105">
        <f t="shared" si="16"/>
        <v>30000</v>
      </c>
      <c r="I260" s="131"/>
      <c r="J260" s="105">
        <f t="shared" si="17"/>
        <v>30000</v>
      </c>
    </row>
    <row r="261" spans="1:10" s="143" customFormat="1" ht="38.25">
      <c r="A261" s="142"/>
      <c r="B261" s="108"/>
      <c r="C261" s="110" t="s">
        <v>673</v>
      </c>
      <c r="D261" s="110"/>
      <c r="E261" s="117" t="s">
        <v>674</v>
      </c>
      <c r="F261" s="131">
        <f>F262</f>
        <v>75000</v>
      </c>
      <c r="G261" s="131"/>
      <c r="H261" s="105">
        <f t="shared" si="16"/>
        <v>75000</v>
      </c>
      <c r="I261" s="131"/>
      <c r="J261" s="105">
        <f t="shared" si="17"/>
        <v>75000</v>
      </c>
    </row>
    <row r="262" spans="1:10" s="143" customFormat="1" ht="25.5">
      <c r="A262" s="142"/>
      <c r="B262" s="108"/>
      <c r="C262" s="110"/>
      <c r="D262" s="110">
        <v>200</v>
      </c>
      <c r="E262" s="117" t="s">
        <v>435</v>
      </c>
      <c r="F262" s="131">
        <v>75000</v>
      </c>
      <c r="G262" s="131"/>
      <c r="H262" s="105">
        <f t="shared" si="16"/>
        <v>75000</v>
      </c>
      <c r="I262" s="131"/>
      <c r="J262" s="105">
        <f t="shared" si="17"/>
        <v>75000</v>
      </c>
    </row>
    <row r="263" spans="1:10" s="143" customFormat="1" ht="145.5" customHeight="1">
      <c r="A263" s="142"/>
      <c r="B263" s="108"/>
      <c r="C263" s="110" t="s">
        <v>675</v>
      </c>
      <c r="D263" s="110"/>
      <c r="E263" s="135" t="s">
        <v>676</v>
      </c>
      <c r="F263" s="131">
        <f>F264</f>
        <v>30000</v>
      </c>
      <c r="G263" s="131"/>
      <c r="H263" s="105">
        <f t="shared" si="16"/>
        <v>30000</v>
      </c>
      <c r="I263" s="131"/>
      <c r="J263" s="105">
        <f t="shared" si="17"/>
        <v>30000</v>
      </c>
    </row>
    <row r="264" spans="1:10" s="143" customFormat="1" ht="25.5">
      <c r="A264" s="142"/>
      <c r="B264" s="108"/>
      <c r="C264" s="110"/>
      <c r="D264" s="110">
        <v>200</v>
      </c>
      <c r="E264" s="117" t="s">
        <v>435</v>
      </c>
      <c r="F264" s="131">
        <v>30000</v>
      </c>
      <c r="G264" s="131"/>
      <c r="H264" s="105">
        <f t="shared" si="16"/>
        <v>30000</v>
      </c>
      <c r="I264" s="131"/>
      <c r="J264" s="105">
        <f t="shared" si="17"/>
        <v>30000</v>
      </c>
    </row>
    <row r="265" spans="1:10" s="143" customFormat="1" ht="38.25">
      <c r="A265" s="142"/>
      <c r="B265" s="108"/>
      <c r="C265" s="110" t="s">
        <v>677</v>
      </c>
      <c r="D265" s="110"/>
      <c r="E265" s="117" t="s">
        <v>678</v>
      </c>
      <c r="F265" s="131">
        <f>F266</f>
        <v>30000</v>
      </c>
      <c r="G265" s="131"/>
      <c r="H265" s="105">
        <f t="shared" si="16"/>
        <v>30000</v>
      </c>
      <c r="I265" s="131"/>
      <c r="J265" s="105">
        <f t="shared" si="17"/>
        <v>30000</v>
      </c>
    </row>
    <row r="266" spans="1:10" s="143" customFormat="1" ht="25.5">
      <c r="A266" s="142"/>
      <c r="B266" s="108"/>
      <c r="C266" s="110"/>
      <c r="D266" s="110">
        <v>200</v>
      </c>
      <c r="E266" s="117" t="s">
        <v>435</v>
      </c>
      <c r="F266" s="131">
        <v>30000</v>
      </c>
      <c r="G266" s="131"/>
      <c r="H266" s="105">
        <f t="shared" si="16"/>
        <v>30000</v>
      </c>
      <c r="I266" s="131"/>
      <c r="J266" s="105">
        <f t="shared" si="17"/>
        <v>30000</v>
      </c>
    </row>
    <row r="267" spans="1:10" s="143" customFormat="1" ht="38.25">
      <c r="A267" s="142"/>
      <c r="B267" s="108"/>
      <c r="C267" s="110" t="s">
        <v>679</v>
      </c>
      <c r="D267" s="110"/>
      <c r="E267" s="117" t="s">
        <v>680</v>
      </c>
      <c r="F267" s="131">
        <f>F268</f>
        <v>984000</v>
      </c>
      <c r="G267" s="131"/>
      <c r="H267" s="105">
        <f t="shared" si="16"/>
        <v>984000</v>
      </c>
      <c r="I267" s="131"/>
      <c r="J267" s="105">
        <f t="shared" si="17"/>
        <v>984000</v>
      </c>
    </row>
    <row r="268" spans="1:10" s="143" customFormat="1" ht="25.5">
      <c r="A268" s="142"/>
      <c r="B268" s="108"/>
      <c r="C268" s="110"/>
      <c r="D268" s="110">
        <v>200</v>
      </c>
      <c r="E268" s="117" t="s">
        <v>435</v>
      </c>
      <c r="F268" s="131">
        <v>984000</v>
      </c>
      <c r="G268" s="131"/>
      <c r="H268" s="105">
        <f t="shared" si="16"/>
        <v>984000</v>
      </c>
      <c r="I268" s="131"/>
      <c r="J268" s="105">
        <f t="shared" si="17"/>
        <v>984000</v>
      </c>
    </row>
    <row r="269" spans="1:10" s="143" customFormat="1" ht="30" customHeight="1">
      <c r="A269" s="142"/>
      <c r="B269" s="108"/>
      <c r="C269" s="103" t="s">
        <v>681</v>
      </c>
      <c r="D269" s="110"/>
      <c r="E269" s="164" t="s">
        <v>682</v>
      </c>
      <c r="F269" s="131">
        <f>F270+F272+F274+F276</f>
        <v>550000</v>
      </c>
      <c r="G269" s="131"/>
      <c r="H269" s="105">
        <f t="shared" si="16"/>
        <v>550000</v>
      </c>
      <c r="I269" s="131"/>
      <c r="J269" s="105">
        <f t="shared" si="17"/>
        <v>550000</v>
      </c>
    </row>
    <row r="270" spans="1:10" s="143" customFormat="1" ht="52.5" customHeight="1" hidden="1">
      <c r="A270" s="142"/>
      <c r="B270" s="108"/>
      <c r="C270" s="110" t="s">
        <v>683</v>
      </c>
      <c r="D270" s="110"/>
      <c r="E270" s="112" t="s">
        <v>684</v>
      </c>
      <c r="F270" s="131">
        <f>F271</f>
        <v>0</v>
      </c>
      <c r="G270" s="131"/>
      <c r="H270" s="131">
        <f>H271</f>
        <v>0</v>
      </c>
      <c r="I270" s="131"/>
      <c r="J270" s="131">
        <f>J271</f>
        <v>0</v>
      </c>
    </row>
    <row r="271" spans="1:10" s="143" customFormat="1" ht="15.75" customHeight="1" hidden="1">
      <c r="A271" s="142"/>
      <c r="B271" s="108"/>
      <c r="C271" s="110"/>
      <c r="D271" s="110">
        <v>200</v>
      </c>
      <c r="E271" s="117" t="s">
        <v>435</v>
      </c>
      <c r="F271" s="131">
        <v>0</v>
      </c>
      <c r="G271" s="131"/>
      <c r="H271" s="131">
        <v>0</v>
      </c>
      <c r="I271" s="131"/>
      <c r="J271" s="131">
        <v>0</v>
      </c>
    </row>
    <row r="272" spans="1:10" s="143" customFormat="1" ht="25.5">
      <c r="A272" s="142"/>
      <c r="B272" s="108"/>
      <c r="C272" s="110" t="s">
        <v>685</v>
      </c>
      <c r="D272" s="110"/>
      <c r="E272" s="112" t="s">
        <v>686</v>
      </c>
      <c r="F272" s="131">
        <f>F273</f>
        <v>500000</v>
      </c>
      <c r="G272" s="131"/>
      <c r="H272" s="105">
        <f>F272+G272</f>
        <v>500000</v>
      </c>
      <c r="I272" s="131"/>
      <c r="J272" s="105">
        <f>H272+I272</f>
        <v>500000</v>
      </c>
    </row>
    <row r="273" spans="1:10" s="143" customFormat="1" ht="24.75" customHeight="1">
      <c r="A273" s="142"/>
      <c r="B273" s="108"/>
      <c r="C273" s="110"/>
      <c r="D273" s="110">
        <v>200</v>
      </c>
      <c r="E273" s="117" t="s">
        <v>435</v>
      </c>
      <c r="F273" s="131">
        <v>500000</v>
      </c>
      <c r="G273" s="131"/>
      <c r="H273" s="105">
        <f>F273+G273</f>
        <v>500000</v>
      </c>
      <c r="I273" s="131"/>
      <c r="J273" s="105">
        <f>H273+I273</f>
        <v>500000</v>
      </c>
    </row>
    <row r="274" spans="1:10" s="143" customFormat="1" ht="38.25" hidden="1">
      <c r="A274" s="142"/>
      <c r="B274" s="108"/>
      <c r="C274" s="110" t="s">
        <v>687</v>
      </c>
      <c r="D274" s="110"/>
      <c r="E274" s="112" t="s">
        <v>688</v>
      </c>
      <c r="F274" s="131">
        <f>F275</f>
        <v>0</v>
      </c>
      <c r="G274" s="131"/>
      <c r="H274" s="131">
        <f>H275</f>
        <v>0</v>
      </c>
      <c r="I274" s="131"/>
      <c r="J274" s="131">
        <f>J275</f>
        <v>0</v>
      </c>
    </row>
    <row r="275" spans="1:10" s="143" customFormat="1" ht="25.5" hidden="1">
      <c r="A275" s="142"/>
      <c r="B275" s="108"/>
      <c r="C275" s="110"/>
      <c r="D275" s="110">
        <v>200</v>
      </c>
      <c r="E275" s="117" t="s">
        <v>435</v>
      </c>
      <c r="F275" s="131">
        <v>0</v>
      </c>
      <c r="G275" s="131"/>
      <c r="H275" s="131">
        <v>0</v>
      </c>
      <c r="I275" s="131"/>
      <c r="J275" s="131">
        <v>0</v>
      </c>
    </row>
    <row r="276" spans="1:10" s="143" customFormat="1" ht="38.25">
      <c r="A276" s="142"/>
      <c r="B276" s="108"/>
      <c r="C276" s="110" t="s">
        <v>689</v>
      </c>
      <c r="D276" s="110"/>
      <c r="E276" s="112" t="s">
        <v>690</v>
      </c>
      <c r="F276" s="131">
        <f>F277</f>
        <v>50000</v>
      </c>
      <c r="G276" s="131"/>
      <c r="H276" s="105">
        <f aca="true" t="shared" si="18" ref="H276:H301">F276+G276</f>
        <v>50000</v>
      </c>
      <c r="I276" s="131"/>
      <c r="J276" s="105">
        <f aca="true" t="shared" si="19" ref="J276:J301">H276+I276</f>
        <v>50000</v>
      </c>
    </row>
    <row r="277" spans="1:10" s="143" customFormat="1" ht="25.5">
      <c r="A277" s="142"/>
      <c r="B277" s="108"/>
      <c r="C277" s="110"/>
      <c r="D277" s="110">
        <v>200</v>
      </c>
      <c r="E277" s="117" t="s">
        <v>435</v>
      </c>
      <c r="F277" s="131">
        <v>50000</v>
      </c>
      <c r="G277" s="131"/>
      <c r="H277" s="105">
        <f t="shared" si="18"/>
        <v>50000</v>
      </c>
      <c r="I277" s="131"/>
      <c r="J277" s="105">
        <f t="shared" si="19"/>
        <v>50000</v>
      </c>
    </row>
    <row r="278" spans="1:10" s="143" customFormat="1" ht="12.75">
      <c r="A278" s="142"/>
      <c r="B278" s="108"/>
      <c r="C278" s="110" t="s">
        <v>417</v>
      </c>
      <c r="D278" s="111"/>
      <c r="E278" s="112" t="s">
        <v>418</v>
      </c>
      <c r="F278" s="105">
        <f>F279</f>
        <v>6237700</v>
      </c>
      <c r="G278" s="105"/>
      <c r="H278" s="105">
        <f t="shared" si="18"/>
        <v>6237700</v>
      </c>
      <c r="I278" s="105"/>
      <c r="J278" s="105">
        <f t="shared" si="19"/>
        <v>6237700</v>
      </c>
    </row>
    <row r="279" spans="1:10" s="143" customFormat="1" ht="38.25">
      <c r="A279" s="142"/>
      <c r="B279" s="108"/>
      <c r="C279" s="110" t="s">
        <v>517</v>
      </c>
      <c r="D279" s="110"/>
      <c r="E279" s="112" t="s">
        <v>518</v>
      </c>
      <c r="F279" s="105">
        <f>F280</f>
        <v>6237700</v>
      </c>
      <c r="G279" s="105"/>
      <c r="H279" s="105">
        <f t="shared" si="18"/>
        <v>6237700</v>
      </c>
      <c r="I279" s="105"/>
      <c r="J279" s="105">
        <f t="shared" si="19"/>
        <v>6237700</v>
      </c>
    </row>
    <row r="280" spans="1:10" s="143" customFormat="1" ht="12.75">
      <c r="A280" s="142"/>
      <c r="B280" s="108"/>
      <c r="C280" s="128" t="s">
        <v>691</v>
      </c>
      <c r="D280" s="113"/>
      <c r="E280" s="115" t="s">
        <v>644</v>
      </c>
      <c r="F280" s="105">
        <f>F281+F282+F283</f>
        <v>6237700</v>
      </c>
      <c r="G280" s="105"/>
      <c r="H280" s="105">
        <f t="shared" si="18"/>
        <v>6237700</v>
      </c>
      <c r="I280" s="105"/>
      <c r="J280" s="105">
        <f t="shared" si="19"/>
        <v>6237700</v>
      </c>
    </row>
    <row r="281" spans="1:10" s="143" customFormat="1" ht="51">
      <c r="A281" s="142"/>
      <c r="B281" s="108"/>
      <c r="C281" s="128"/>
      <c r="D281" s="113" t="s">
        <v>431</v>
      </c>
      <c r="E281" s="115" t="s">
        <v>432</v>
      </c>
      <c r="F281" s="105">
        <v>4033000</v>
      </c>
      <c r="G281" s="105"/>
      <c r="H281" s="105">
        <f t="shared" si="18"/>
        <v>4033000</v>
      </c>
      <c r="I281" s="105"/>
      <c r="J281" s="105">
        <f t="shared" si="19"/>
        <v>4033000</v>
      </c>
    </row>
    <row r="282" spans="1:10" s="143" customFormat="1" ht="25.5">
      <c r="A282" s="142"/>
      <c r="B282" s="108"/>
      <c r="C282" s="128"/>
      <c r="D282" s="127" t="s">
        <v>499</v>
      </c>
      <c r="E282" s="117" t="s">
        <v>435</v>
      </c>
      <c r="F282" s="105">
        <v>1971500</v>
      </c>
      <c r="G282" s="105"/>
      <c r="H282" s="105">
        <f t="shared" si="18"/>
        <v>1971500</v>
      </c>
      <c r="I282" s="105"/>
      <c r="J282" s="105">
        <f t="shared" si="19"/>
        <v>1971500</v>
      </c>
    </row>
    <row r="283" spans="1:10" s="143" customFormat="1" ht="12.75">
      <c r="A283" s="142"/>
      <c r="B283" s="108"/>
      <c r="C283" s="111"/>
      <c r="D283" s="113" t="s">
        <v>640</v>
      </c>
      <c r="E283" s="115" t="s">
        <v>436</v>
      </c>
      <c r="F283" s="105">
        <v>233200</v>
      </c>
      <c r="G283" s="105"/>
      <c r="H283" s="105">
        <f t="shared" si="18"/>
        <v>233200</v>
      </c>
      <c r="I283" s="105"/>
      <c r="J283" s="105">
        <f t="shared" si="19"/>
        <v>233200</v>
      </c>
    </row>
    <row r="284" spans="1:10" s="143" customFormat="1" ht="25.5">
      <c r="A284" s="142"/>
      <c r="B284" s="108" t="s">
        <v>187</v>
      </c>
      <c r="C284" s="110"/>
      <c r="D284" s="113"/>
      <c r="E284" s="109" t="s">
        <v>188</v>
      </c>
      <c r="F284" s="105">
        <f>F285</f>
        <v>101345</v>
      </c>
      <c r="G284" s="105">
        <f>G285</f>
        <v>-2400</v>
      </c>
      <c r="H284" s="105">
        <f t="shared" si="18"/>
        <v>98945</v>
      </c>
      <c r="I284" s="105">
        <f>I285</f>
        <v>0</v>
      </c>
      <c r="J284" s="105">
        <f t="shared" si="19"/>
        <v>98945</v>
      </c>
    </row>
    <row r="285" spans="1:10" s="143" customFormat="1" ht="12.75">
      <c r="A285" s="142"/>
      <c r="B285" s="108"/>
      <c r="C285" s="110" t="s">
        <v>417</v>
      </c>
      <c r="D285" s="111"/>
      <c r="E285" s="112" t="s">
        <v>418</v>
      </c>
      <c r="F285" s="105">
        <f>F286</f>
        <v>101345</v>
      </c>
      <c r="G285" s="105">
        <f>G286</f>
        <v>-2400</v>
      </c>
      <c r="H285" s="105">
        <f t="shared" si="18"/>
        <v>98945</v>
      </c>
      <c r="I285" s="105">
        <f>I286</f>
        <v>0</v>
      </c>
      <c r="J285" s="105">
        <f t="shared" si="19"/>
        <v>98945</v>
      </c>
    </row>
    <row r="286" spans="1:10" s="143" customFormat="1" ht="38.25">
      <c r="A286" s="142"/>
      <c r="B286" s="108"/>
      <c r="C286" s="110" t="s">
        <v>437</v>
      </c>
      <c r="D286" s="110"/>
      <c r="E286" s="112" t="s">
        <v>438</v>
      </c>
      <c r="F286" s="105">
        <f>F287+F292</f>
        <v>101345</v>
      </c>
      <c r="G286" s="105">
        <f>G292</f>
        <v>-2400</v>
      </c>
      <c r="H286" s="105">
        <f t="shared" si="18"/>
        <v>98945</v>
      </c>
      <c r="I286" s="105">
        <f>I292</f>
        <v>0</v>
      </c>
      <c r="J286" s="105">
        <f t="shared" si="19"/>
        <v>98945</v>
      </c>
    </row>
    <row r="287" spans="1:10" s="143" customFormat="1" ht="25.5">
      <c r="A287" s="142"/>
      <c r="B287" s="108"/>
      <c r="C287" s="165" t="s">
        <v>692</v>
      </c>
      <c r="D287" s="110"/>
      <c r="E287" s="112" t="s">
        <v>693</v>
      </c>
      <c r="F287" s="105">
        <f>F288</f>
        <v>98945</v>
      </c>
      <c r="G287" s="105"/>
      <c r="H287" s="105">
        <f t="shared" si="18"/>
        <v>98945</v>
      </c>
      <c r="I287" s="105"/>
      <c r="J287" s="105">
        <f t="shared" si="19"/>
        <v>98945</v>
      </c>
    </row>
    <row r="288" spans="1:10" s="143" customFormat="1" ht="51">
      <c r="A288" s="142"/>
      <c r="B288" s="108"/>
      <c r="C288" s="165"/>
      <c r="D288" s="110">
        <v>100</v>
      </c>
      <c r="E288" s="112" t="s">
        <v>423</v>
      </c>
      <c r="F288" s="105">
        <f>F290+F291</f>
        <v>98945</v>
      </c>
      <c r="G288" s="105"/>
      <c r="H288" s="105">
        <f t="shared" si="18"/>
        <v>98945</v>
      </c>
      <c r="I288" s="105"/>
      <c r="J288" s="105">
        <f t="shared" si="19"/>
        <v>98945</v>
      </c>
    </row>
    <row r="289" spans="1:10" s="143" customFormat="1" ht="12.75">
      <c r="A289" s="142"/>
      <c r="B289" s="108"/>
      <c r="C289" s="165"/>
      <c r="D289" s="110"/>
      <c r="E289" s="112" t="s">
        <v>500</v>
      </c>
      <c r="F289" s="105"/>
      <c r="G289" s="105"/>
      <c r="H289" s="105">
        <f t="shared" si="18"/>
        <v>0</v>
      </c>
      <c r="I289" s="105"/>
      <c r="J289" s="105">
        <f t="shared" si="19"/>
        <v>0</v>
      </c>
    </row>
    <row r="290" spans="1:10" s="143" customFormat="1" ht="12.75">
      <c r="A290" s="142"/>
      <c r="B290" s="108"/>
      <c r="C290" s="165"/>
      <c r="D290" s="110"/>
      <c r="E290" s="112" t="s">
        <v>501</v>
      </c>
      <c r="F290" s="105" t="s">
        <v>694</v>
      </c>
      <c r="G290" s="105"/>
      <c r="H290" s="105">
        <f t="shared" si="18"/>
        <v>84100</v>
      </c>
      <c r="I290" s="105"/>
      <c r="J290" s="105">
        <f t="shared" si="19"/>
        <v>84100</v>
      </c>
    </row>
    <row r="291" spans="1:10" s="143" customFormat="1" ht="12.75">
      <c r="A291" s="142"/>
      <c r="B291" s="108"/>
      <c r="C291" s="165"/>
      <c r="D291" s="110"/>
      <c r="E291" s="112" t="s">
        <v>503</v>
      </c>
      <c r="F291" s="105">
        <v>14845</v>
      </c>
      <c r="G291" s="105"/>
      <c r="H291" s="105">
        <f t="shared" si="18"/>
        <v>14845</v>
      </c>
      <c r="I291" s="105"/>
      <c r="J291" s="105">
        <f t="shared" si="19"/>
        <v>14845</v>
      </c>
    </row>
    <row r="292" spans="1:10" s="143" customFormat="1" ht="15">
      <c r="A292" s="142"/>
      <c r="B292" s="108"/>
      <c r="C292" s="121" t="s">
        <v>458</v>
      </c>
      <c r="D292" s="122"/>
      <c r="E292" s="123" t="s">
        <v>459</v>
      </c>
      <c r="F292" s="105" t="s">
        <v>695</v>
      </c>
      <c r="G292" s="105">
        <v>-2400</v>
      </c>
      <c r="H292" s="105">
        <f t="shared" si="18"/>
        <v>0</v>
      </c>
      <c r="I292" s="105"/>
      <c r="J292" s="105">
        <f t="shared" si="19"/>
        <v>0</v>
      </c>
    </row>
    <row r="293" spans="1:10" s="143" customFormat="1" ht="25.5">
      <c r="A293" s="142"/>
      <c r="B293" s="108"/>
      <c r="C293" s="110"/>
      <c r="D293" s="110">
        <v>200</v>
      </c>
      <c r="E293" s="117" t="s">
        <v>435</v>
      </c>
      <c r="F293" s="105" t="s">
        <v>695</v>
      </c>
      <c r="G293" s="105">
        <v>-2400</v>
      </c>
      <c r="H293" s="105">
        <f t="shared" si="18"/>
        <v>0</v>
      </c>
      <c r="I293" s="105"/>
      <c r="J293" s="105">
        <f t="shared" si="19"/>
        <v>0</v>
      </c>
    </row>
    <row r="294" spans="1:10" s="90" customFormat="1" ht="12.75">
      <c r="A294" s="106"/>
      <c r="B294" s="99" t="s">
        <v>108</v>
      </c>
      <c r="C294" s="99"/>
      <c r="D294" s="99"/>
      <c r="E294" s="107" t="s">
        <v>696</v>
      </c>
      <c r="F294" s="105">
        <f>F295+F323+F330+F402</f>
        <v>69838112.09</v>
      </c>
      <c r="G294" s="105"/>
      <c r="H294" s="105">
        <f t="shared" si="18"/>
        <v>69838112.09</v>
      </c>
      <c r="I294" s="105">
        <f>I295+I323+I330+I402</f>
        <v>3105238.8000000003</v>
      </c>
      <c r="J294" s="105">
        <f t="shared" si="19"/>
        <v>72943350.89</v>
      </c>
    </row>
    <row r="295" spans="1:10" s="90" customFormat="1" ht="12.75">
      <c r="A295" s="106"/>
      <c r="B295" s="108" t="s">
        <v>191</v>
      </c>
      <c r="C295" s="108"/>
      <c r="D295" s="108"/>
      <c r="E295" s="109" t="s">
        <v>192</v>
      </c>
      <c r="F295" s="105">
        <f>F296+F319</f>
        <v>302576.4</v>
      </c>
      <c r="G295" s="105"/>
      <c r="H295" s="105">
        <f t="shared" si="18"/>
        <v>302576.4</v>
      </c>
      <c r="I295" s="105"/>
      <c r="J295" s="105">
        <f t="shared" si="19"/>
        <v>302576.4</v>
      </c>
    </row>
    <row r="296" spans="1:10" s="90" customFormat="1" ht="25.5">
      <c r="A296" s="106"/>
      <c r="B296" s="108"/>
      <c r="C296" s="110" t="s">
        <v>697</v>
      </c>
      <c r="D296" s="110"/>
      <c r="E296" s="112" t="s">
        <v>698</v>
      </c>
      <c r="F296" s="105">
        <f>F297</f>
        <v>139976.4</v>
      </c>
      <c r="G296" s="105"/>
      <c r="H296" s="105">
        <f t="shared" si="18"/>
        <v>139976.4</v>
      </c>
      <c r="I296" s="105"/>
      <c r="J296" s="105">
        <f t="shared" si="19"/>
        <v>139976.4</v>
      </c>
    </row>
    <row r="297" spans="1:10" s="90" customFormat="1" ht="12.75">
      <c r="A297" s="106"/>
      <c r="B297" s="108"/>
      <c r="C297" s="110" t="s">
        <v>699</v>
      </c>
      <c r="D297" s="110"/>
      <c r="E297" s="112" t="s">
        <v>700</v>
      </c>
      <c r="F297" s="116">
        <f>F298+F301+F310+F313+F316</f>
        <v>139976.4</v>
      </c>
      <c r="G297" s="116"/>
      <c r="H297" s="105">
        <f t="shared" si="18"/>
        <v>139976.4</v>
      </c>
      <c r="I297" s="116"/>
      <c r="J297" s="105">
        <f t="shared" si="19"/>
        <v>139976.4</v>
      </c>
    </row>
    <row r="298" spans="1:10" s="90" customFormat="1" ht="25.5">
      <c r="A298" s="106"/>
      <c r="B298" s="108"/>
      <c r="C298" s="110" t="s">
        <v>701</v>
      </c>
      <c r="D298" s="110"/>
      <c r="E298" s="112" t="s">
        <v>702</v>
      </c>
      <c r="F298" s="116">
        <f>F299</f>
        <v>5000</v>
      </c>
      <c r="G298" s="116"/>
      <c r="H298" s="105">
        <f t="shared" si="18"/>
        <v>5000</v>
      </c>
      <c r="I298" s="116"/>
      <c r="J298" s="105">
        <f t="shared" si="19"/>
        <v>5000</v>
      </c>
    </row>
    <row r="299" spans="1:10" s="90" customFormat="1" ht="25.5">
      <c r="A299" s="106"/>
      <c r="B299" s="108"/>
      <c r="C299" s="110" t="s">
        <v>703</v>
      </c>
      <c r="D299" s="110"/>
      <c r="E299" s="112" t="s">
        <v>704</v>
      </c>
      <c r="F299" s="116">
        <f>F300</f>
        <v>5000</v>
      </c>
      <c r="G299" s="116"/>
      <c r="H299" s="105">
        <f t="shared" si="18"/>
        <v>5000</v>
      </c>
      <c r="I299" s="116"/>
      <c r="J299" s="105">
        <f t="shared" si="19"/>
        <v>5000</v>
      </c>
    </row>
    <row r="300" spans="1:10" s="90" customFormat="1" ht="25.5">
      <c r="A300" s="106"/>
      <c r="B300" s="108"/>
      <c r="C300" s="110"/>
      <c r="D300" s="127" t="s">
        <v>499</v>
      </c>
      <c r="E300" s="117" t="s">
        <v>435</v>
      </c>
      <c r="F300" s="116">
        <v>5000</v>
      </c>
      <c r="G300" s="116"/>
      <c r="H300" s="105">
        <f t="shared" si="18"/>
        <v>5000</v>
      </c>
      <c r="I300" s="116"/>
      <c r="J300" s="105">
        <f t="shared" si="19"/>
        <v>5000</v>
      </c>
    </row>
    <row r="301" spans="1:10" s="90" customFormat="1" ht="23.25" customHeight="1">
      <c r="A301" s="106"/>
      <c r="B301" s="108"/>
      <c r="C301" s="110" t="s">
        <v>705</v>
      </c>
      <c r="D301" s="110"/>
      <c r="E301" s="112" t="s">
        <v>706</v>
      </c>
      <c r="F301" s="116">
        <f>F302+F304+F306+F308</f>
        <v>976.4</v>
      </c>
      <c r="G301" s="116"/>
      <c r="H301" s="105">
        <f t="shared" si="18"/>
        <v>976.4</v>
      </c>
      <c r="I301" s="116"/>
      <c r="J301" s="105">
        <f t="shared" si="19"/>
        <v>976.4</v>
      </c>
    </row>
    <row r="302" spans="1:10" s="90" customFormat="1" ht="25.5" hidden="1">
      <c r="A302" s="106"/>
      <c r="B302" s="108"/>
      <c r="C302" s="110" t="s">
        <v>707</v>
      </c>
      <c r="D302" s="110"/>
      <c r="E302" s="112" t="s">
        <v>708</v>
      </c>
      <c r="F302" s="116">
        <f>F303</f>
        <v>0</v>
      </c>
      <c r="G302" s="116"/>
      <c r="H302" s="116">
        <f>H303</f>
        <v>0</v>
      </c>
      <c r="I302" s="116"/>
      <c r="J302" s="116">
        <f>J303</f>
        <v>0</v>
      </c>
    </row>
    <row r="303" spans="1:10" s="90" customFormat="1" ht="12.75" hidden="1">
      <c r="A303" s="106"/>
      <c r="B303" s="108"/>
      <c r="C303" s="110"/>
      <c r="D303" s="110">
        <v>800</v>
      </c>
      <c r="E303" s="112" t="s">
        <v>436</v>
      </c>
      <c r="F303" s="116">
        <f>F304</f>
        <v>0</v>
      </c>
      <c r="G303" s="116"/>
      <c r="H303" s="116">
        <f>H304</f>
        <v>0</v>
      </c>
      <c r="I303" s="116"/>
      <c r="J303" s="116">
        <f>J304</f>
        <v>0</v>
      </c>
    </row>
    <row r="304" spans="1:10" s="90" customFormat="1" ht="25.5" hidden="1">
      <c r="A304" s="106"/>
      <c r="B304" s="108"/>
      <c r="C304" s="110" t="s">
        <v>709</v>
      </c>
      <c r="D304" s="110"/>
      <c r="E304" s="112" t="s">
        <v>710</v>
      </c>
      <c r="F304" s="116">
        <f>F305</f>
        <v>0</v>
      </c>
      <c r="G304" s="116"/>
      <c r="H304" s="116">
        <f>H305</f>
        <v>0</v>
      </c>
      <c r="I304" s="116"/>
      <c r="J304" s="116">
        <f>J305</f>
        <v>0</v>
      </c>
    </row>
    <row r="305" spans="1:10" s="90" customFormat="1" ht="12.75" hidden="1">
      <c r="A305" s="106"/>
      <c r="B305" s="108"/>
      <c r="C305" s="110"/>
      <c r="D305" s="110">
        <v>800</v>
      </c>
      <c r="E305" s="112" t="s">
        <v>436</v>
      </c>
      <c r="F305" s="116">
        <v>0</v>
      </c>
      <c r="G305" s="116"/>
      <c r="H305" s="116">
        <v>0</v>
      </c>
      <c r="I305" s="116"/>
      <c r="J305" s="116">
        <v>0</v>
      </c>
    </row>
    <row r="306" spans="1:10" s="90" customFormat="1" ht="38.25">
      <c r="A306" s="106"/>
      <c r="B306" s="108"/>
      <c r="C306" s="110" t="s">
        <v>711</v>
      </c>
      <c r="D306" s="110"/>
      <c r="E306" s="112" t="s">
        <v>712</v>
      </c>
      <c r="F306" s="116">
        <f>F307</f>
        <v>976.4</v>
      </c>
      <c r="G306" s="116"/>
      <c r="H306" s="105">
        <f>F306+G306</f>
        <v>976.4</v>
      </c>
      <c r="I306" s="116"/>
      <c r="J306" s="105">
        <f>H306+I306</f>
        <v>976.4</v>
      </c>
    </row>
    <row r="307" spans="1:10" s="90" customFormat="1" ht="12.75">
      <c r="A307" s="106"/>
      <c r="B307" s="108"/>
      <c r="C307" s="110"/>
      <c r="D307" s="110">
        <v>800</v>
      </c>
      <c r="E307" s="112" t="s">
        <v>436</v>
      </c>
      <c r="F307" s="116">
        <v>976.4</v>
      </c>
      <c r="G307" s="116"/>
      <c r="H307" s="105">
        <f>F307+G307</f>
        <v>976.4</v>
      </c>
      <c r="I307" s="116"/>
      <c r="J307" s="105">
        <f>H307+I307</f>
        <v>976.4</v>
      </c>
    </row>
    <row r="308" spans="1:10" s="90" customFormat="1" ht="51" hidden="1">
      <c r="A308" s="106"/>
      <c r="B308" s="108"/>
      <c r="C308" s="110" t="s">
        <v>713</v>
      </c>
      <c r="D308" s="110"/>
      <c r="E308" s="112" t="s">
        <v>714</v>
      </c>
      <c r="F308" s="116">
        <f>F309</f>
        <v>0</v>
      </c>
      <c r="G308" s="116"/>
      <c r="H308" s="116">
        <f>H309</f>
        <v>0</v>
      </c>
      <c r="I308" s="116"/>
      <c r="J308" s="116">
        <f>J309</f>
        <v>0</v>
      </c>
    </row>
    <row r="309" spans="1:10" s="90" customFormat="1" ht="12.75" hidden="1">
      <c r="A309" s="106"/>
      <c r="B309" s="108"/>
      <c r="C309" s="110"/>
      <c r="D309" s="110">
        <v>800</v>
      </c>
      <c r="E309" s="112" t="s">
        <v>436</v>
      </c>
      <c r="F309" s="116">
        <v>0</v>
      </c>
      <c r="G309" s="116"/>
      <c r="H309" s="116">
        <v>0</v>
      </c>
      <c r="I309" s="116"/>
      <c r="J309" s="116">
        <v>0</v>
      </c>
    </row>
    <row r="310" spans="1:10" s="90" customFormat="1" ht="25.5">
      <c r="A310" s="106"/>
      <c r="B310" s="108"/>
      <c r="C310" s="110" t="s">
        <v>715</v>
      </c>
      <c r="D310" s="110"/>
      <c r="E310" s="112" t="s">
        <v>716</v>
      </c>
      <c r="F310" s="116">
        <f>F311</f>
        <v>60000</v>
      </c>
      <c r="G310" s="116"/>
      <c r="H310" s="105">
        <f aca="true" t="shared" si="20" ref="H310:H334">F310+G310</f>
        <v>60000</v>
      </c>
      <c r="I310" s="116"/>
      <c r="J310" s="105">
        <f aca="true" t="shared" si="21" ref="J310:J335">H310+I310</f>
        <v>60000</v>
      </c>
    </row>
    <row r="311" spans="1:10" s="90" customFormat="1" ht="12.75">
      <c r="A311" s="106"/>
      <c r="B311" s="108"/>
      <c r="C311" s="110" t="s">
        <v>717</v>
      </c>
      <c r="D311" s="110"/>
      <c r="E311" s="112" t="s">
        <v>718</v>
      </c>
      <c r="F311" s="116">
        <f>F312</f>
        <v>60000</v>
      </c>
      <c r="G311" s="116"/>
      <c r="H311" s="105">
        <f t="shared" si="20"/>
        <v>60000</v>
      </c>
      <c r="I311" s="116"/>
      <c r="J311" s="105">
        <f t="shared" si="21"/>
        <v>60000</v>
      </c>
    </row>
    <row r="312" spans="1:10" s="90" customFormat="1" ht="25.5">
      <c r="A312" s="106"/>
      <c r="B312" s="108"/>
      <c r="C312" s="110"/>
      <c r="D312" s="127" t="s">
        <v>499</v>
      </c>
      <c r="E312" s="117" t="s">
        <v>435</v>
      </c>
      <c r="F312" s="116">
        <v>60000</v>
      </c>
      <c r="G312" s="116"/>
      <c r="H312" s="105">
        <f t="shared" si="20"/>
        <v>60000</v>
      </c>
      <c r="I312" s="116"/>
      <c r="J312" s="105">
        <f t="shared" si="21"/>
        <v>60000</v>
      </c>
    </row>
    <row r="313" spans="1:10" s="90" customFormat="1" ht="25.5">
      <c r="A313" s="106"/>
      <c r="B313" s="108"/>
      <c r="C313" s="110" t="s">
        <v>719</v>
      </c>
      <c r="D313" s="110"/>
      <c r="E313" s="112" t="s">
        <v>720</v>
      </c>
      <c r="F313" s="116">
        <f>F314</f>
        <v>50000</v>
      </c>
      <c r="G313" s="116"/>
      <c r="H313" s="105">
        <f t="shared" si="20"/>
        <v>50000</v>
      </c>
      <c r="I313" s="116"/>
      <c r="J313" s="105">
        <f t="shared" si="21"/>
        <v>50000</v>
      </c>
    </row>
    <row r="314" spans="1:10" s="90" customFormat="1" ht="25.5">
      <c r="A314" s="106"/>
      <c r="B314" s="108"/>
      <c r="C314" s="110" t="s">
        <v>721</v>
      </c>
      <c r="D314" s="110"/>
      <c r="E314" s="112" t="s">
        <v>722</v>
      </c>
      <c r="F314" s="116">
        <f>F315</f>
        <v>50000</v>
      </c>
      <c r="G314" s="116"/>
      <c r="H314" s="105">
        <f t="shared" si="20"/>
        <v>50000</v>
      </c>
      <c r="I314" s="116"/>
      <c r="J314" s="105">
        <f t="shared" si="21"/>
        <v>50000</v>
      </c>
    </row>
    <row r="315" spans="1:10" s="90" customFormat="1" ht="25.5">
      <c r="A315" s="106"/>
      <c r="B315" s="108"/>
      <c r="C315" s="110"/>
      <c r="D315" s="127" t="s">
        <v>499</v>
      </c>
      <c r="E315" s="117" t="s">
        <v>435</v>
      </c>
      <c r="F315" s="116">
        <v>50000</v>
      </c>
      <c r="G315" s="116"/>
      <c r="H315" s="105">
        <f t="shared" si="20"/>
        <v>50000</v>
      </c>
      <c r="I315" s="116"/>
      <c r="J315" s="105">
        <f t="shared" si="21"/>
        <v>50000</v>
      </c>
    </row>
    <row r="316" spans="1:10" s="90" customFormat="1" ht="12.75">
      <c r="A316" s="106"/>
      <c r="B316" s="108"/>
      <c r="C316" s="110" t="s">
        <v>723</v>
      </c>
      <c r="D316" s="110"/>
      <c r="E316" s="112" t="s">
        <v>724</v>
      </c>
      <c r="F316" s="116">
        <f>F317</f>
        <v>24000</v>
      </c>
      <c r="G316" s="116"/>
      <c r="H316" s="105">
        <f t="shared" si="20"/>
        <v>24000</v>
      </c>
      <c r="I316" s="116"/>
      <c r="J316" s="105">
        <f t="shared" si="21"/>
        <v>24000</v>
      </c>
    </row>
    <row r="317" spans="1:10" s="90" customFormat="1" ht="12.75">
      <c r="A317" s="106"/>
      <c r="B317" s="108"/>
      <c r="C317" s="110" t="s">
        <v>725</v>
      </c>
      <c r="D317" s="110"/>
      <c r="E317" s="112" t="s">
        <v>726</v>
      </c>
      <c r="F317" s="116">
        <f>F318</f>
        <v>24000</v>
      </c>
      <c r="G317" s="116"/>
      <c r="H317" s="105">
        <f t="shared" si="20"/>
        <v>24000</v>
      </c>
      <c r="I317" s="116"/>
      <c r="J317" s="105">
        <f t="shared" si="21"/>
        <v>24000</v>
      </c>
    </row>
    <row r="318" spans="1:10" s="90" customFormat="1" ht="25.5">
      <c r="A318" s="106"/>
      <c r="B318" s="108"/>
      <c r="C318" s="110"/>
      <c r="D318" s="127" t="s">
        <v>499</v>
      </c>
      <c r="E318" s="117" t="s">
        <v>435</v>
      </c>
      <c r="F318" s="116">
        <v>24000</v>
      </c>
      <c r="G318" s="116"/>
      <c r="H318" s="105">
        <f t="shared" si="20"/>
        <v>24000</v>
      </c>
      <c r="I318" s="116"/>
      <c r="J318" s="105">
        <f t="shared" si="21"/>
        <v>24000</v>
      </c>
    </row>
    <row r="319" spans="1:10" s="90" customFormat="1" ht="12.75">
      <c r="A319" s="106"/>
      <c r="B319" s="108"/>
      <c r="C319" s="110" t="s">
        <v>417</v>
      </c>
      <c r="D319" s="111"/>
      <c r="E319" s="112" t="s">
        <v>418</v>
      </c>
      <c r="F319" s="116">
        <f>F320</f>
        <v>162600</v>
      </c>
      <c r="G319" s="116"/>
      <c r="H319" s="105">
        <f t="shared" si="20"/>
        <v>162600</v>
      </c>
      <c r="I319" s="116"/>
      <c r="J319" s="105">
        <f t="shared" si="21"/>
        <v>162600</v>
      </c>
    </row>
    <row r="320" spans="1:10" s="90" customFormat="1" ht="38.25">
      <c r="A320" s="106"/>
      <c r="B320" s="108"/>
      <c r="C320" s="110" t="s">
        <v>437</v>
      </c>
      <c r="D320" s="110"/>
      <c r="E320" s="112" t="s">
        <v>438</v>
      </c>
      <c r="F320" s="116">
        <f>F321</f>
        <v>162600</v>
      </c>
      <c r="G320" s="116"/>
      <c r="H320" s="105">
        <f t="shared" si="20"/>
        <v>162600</v>
      </c>
      <c r="I320" s="116"/>
      <c r="J320" s="105">
        <f t="shared" si="21"/>
        <v>162600</v>
      </c>
    </row>
    <row r="321" spans="1:10" s="90" customFormat="1" ht="25.5">
      <c r="A321" s="106"/>
      <c r="B321" s="108"/>
      <c r="C321" s="119" t="s">
        <v>727</v>
      </c>
      <c r="D321" s="119"/>
      <c r="E321" s="120" t="s">
        <v>728</v>
      </c>
      <c r="F321" s="116">
        <f>F322</f>
        <v>162600</v>
      </c>
      <c r="G321" s="116"/>
      <c r="H321" s="105">
        <f t="shared" si="20"/>
        <v>162600</v>
      </c>
      <c r="I321" s="116"/>
      <c r="J321" s="105">
        <f t="shared" si="21"/>
        <v>162600</v>
      </c>
    </row>
    <row r="322" spans="1:10" s="90" customFormat="1" ht="25.5">
      <c r="A322" s="106"/>
      <c r="B322" s="108"/>
      <c r="C322" s="110"/>
      <c r="D322" s="110">
        <v>200</v>
      </c>
      <c r="E322" s="117" t="s">
        <v>435</v>
      </c>
      <c r="F322" s="116">
        <v>162600</v>
      </c>
      <c r="G322" s="116"/>
      <c r="H322" s="105">
        <f t="shared" si="20"/>
        <v>162600</v>
      </c>
      <c r="I322" s="116"/>
      <c r="J322" s="105">
        <f t="shared" si="21"/>
        <v>162600</v>
      </c>
    </row>
    <row r="323" spans="1:10" s="90" customFormat="1" ht="12.75">
      <c r="A323" s="106"/>
      <c r="B323" s="108" t="s">
        <v>110</v>
      </c>
      <c r="C323" s="108"/>
      <c r="D323" s="108"/>
      <c r="E323" s="109" t="s">
        <v>111</v>
      </c>
      <c r="F323" s="105">
        <f>F324</f>
        <v>1560700</v>
      </c>
      <c r="G323" s="105"/>
      <c r="H323" s="105">
        <f t="shared" si="20"/>
        <v>1560700</v>
      </c>
      <c r="I323" s="105"/>
      <c r="J323" s="105">
        <f t="shared" si="21"/>
        <v>1560700</v>
      </c>
    </row>
    <row r="324" spans="1:10" s="90" customFormat="1" ht="12.75">
      <c r="A324" s="106"/>
      <c r="B324" s="108"/>
      <c r="C324" s="110" t="s">
        <v>417</v>
      </c>
      <c r="D324" s="111"/>
      <c r="E324" s="112" t="s">
        <v>418</v>
      </c>
      <c r="F324" s="105">
        <f>F325</f>
        <v>1560700</v>
      </c>
      <c r="G324" s="105"/>
      <c r="H324" s="105">
        <f t="shared" si="20"/>
        <v>1560700</v>
      </c>
      <c r="I324" s="105"/>
      <c r="J324" s="105">
        <f t="shared" si="21"/>
        <v>1560700</v>
      </c>
    </row>
    <row r="325" spans="1:10" s="90" customFormat="1" ht="38.25">
      <c r="A325" s="106"/>
      <c r="B325" s="108"/>
      <c r="C325" s="110" t="s">
        <v>517</v>
      </c>
      <c r="D325" s="110"/>
      <c r="E325" s="112" t="s">
        <v>518</v>
      </c>
      <c r="F325" s="105">
        <f>F326+F328</f>
        <v>1560700</v>
      </c>
      <c r="G325" s="105"/>
      <c r="H325" s="105">
        <f t="shared" si="20"/>
        <v>1560700</v>
      </c>
      <c r="I325" s="105"/>
      <c r="J325" s="105">
        <f t="shared" si="21"/>
        <v>1560700</v>
      </c>
    </row>
    <row r="326" spans="1:10" s="90" customFormat="1" ht="25.5">
      <c r="A326" s="106"/>
      <c r="B326" s="108"/>
      <c r="C326" s="128" t="s">
        <v>729</v>
      </c>
      <c r="D326" s="110"/>
      <c r="E326" s="112" t="s">
        <v>730</v>
      </c>
      <c r="F326" s="105">
        <f>F327</f>
        <v>300000</v>
      </c>
      <c r="G326" s="105"/>
      <c r="H326" s="105">
        <f t="shared" si="20"/>
        <v>300000</v>
      </c>
      <c r="I326" s="105"/>
      <c r="J326" s="105">
        <f t="shared" si="21"/>
        <v>300000</v>
      </c>
    </row>
    <row r="327" spans="1:10" s="90" customFormat="1" ht="12.75">
      <c r="A327" s="106"/>
      <c r="B327" s="113"/>
      <c r="C327" s="111"/>
      <c r="D327" s="110">
        <v>800</v>
      </c>
      <c r="E327" s="112" t="s">
        <v>436</v>
      </c>
      <c r="F327" s="105">
        <v>300000</v>
      </c>
      <c r="G327" s="105"/>
      <c r="H327" s="105">
        <f t="shared" si="20"/>
        <v>300000</v>
      </c>
      <c r="I327" s="105"/>
      <c r="J327" s="105">
        <f t="shared" si="21"/>
        <v>300000</v>
      </c>
    </row>
    <row r="328" spans="1:10" s="90" customFormat="1" ht="25.5">
      <c r="A328" s="106"/>
      <c r="B328" s="113"/>
      <c r="C328" s="128" t="s">
        <v>731</v>
      </c>
      <c r="D328" s="110"/>
      <c r="E328" s="112" t="s">
        <v>732</v>
      </c>
      <c r="F328" s="105">
        <f>F329</f>
        <v>1260700</v>
      </c>
      <c r="G328" s="105"/>
      <c r="H328" s="105">
        <f t="shared" si="20"/>
        <v>1260700</v>
      </c>
      <c r="I328" s="105"/>
      <c r="J328" s="105">
        <f t="shared" si="21"/>
        <v>1260700</v>
      </c>
    </row>
    <row r="329" spans="1:10" s="90" customFormat="1" ht="12.75">
      <c r="A329" s="106"/>
      <c r="B329" s="113"/>
      <c r="C329" s="128"/>
      <c r="D329" s="110">
        <v>800</v>
      </c>
      <c r="E329" s="112" t="s">
        <v>436</v>
      </c>
      <c r="F329" s="105">
        <v>1260700</v>
      </c>
      <c r="G329" s="105"/>
      <c r="H329" s="105">
        <f t="shared" si="20"/>
        <v>1260700</v>
      </c>
      <c r="I329" s="105"/>
      <c r="J329" s="105">
        <f t="shared" si="21"/>
        <v>1260700</v>
      </c>
    </row>
    <row r="330" spans="1:10" s="90" customFormat="1" ht="12.75">
      <c r="A330" s="106"/>
      <c r="B330" s="108" t="s">
        <v>118</v>
      </c>
      <c r="C330" s="108"/>
      <c r="D330" s="108"/>
      <c r="E330" s="109" t="s">
        <v>733</v>
      </c>
      <c r="F330" s="105">
        <f>F331</f>
        <v>64059200</v>
      </c>
      <c r="G330" s="105"/>
      <c r="H330" s="105">
        <f t="shared" si="20"/>
        <v>64059200</v>
      </c>
      <c r="I330" s="105">
        <f>I331</f>
        <v>3105238.8000000003</v>
      </c>
      <c r="J330" s="105">
        <f t="shared" si="21"/>
        <v>67164438.8</v>
      </c>
    </row>
    <row r="331" spans="1:10" s="90" customFormat="1" ht="25.5">
      <c r="A331" s="106"/>
      <c r="B331" s="108"/>
      <c r="C331" s="110" t="s">
        <v>734</v>
      </c>
      <c r="D331" s="110"/>
      <c r="E331" s="112" t="s">
        <v>735</v>
      </c>
      <c r="F331" s="105">
        <f>F332+F340+F386+F392+F400</f>
        <v>64059200</v>
      </c>
      <c r="G331" s="105"/>
      <c r="H331" s="105">
        <f t="shared" si="20"/>
        <v>64059200</v>
      </c>
      <c r="I331" s="105">
        <f>I332+I340+I392</f>
        <v>3105238.8000000003</v>
      </c>
      <c r="J331" s="105">
        <f t="shared" si="21"/>
        <v>67164438.8</v>
      </c>
    </row>
    <row r="332" spans="1:10" s="90" customFormat="1" ht="38.25">
      <c r="A332" s="106"/>
      <c r="B332" s="108"/>
      <c r="C332" s="110" t="s">
        <v>736</v>
      </c>
      <c r="D332" s="110"/>
      <c r="E332" s="166" t="s">
        <v>737</v>
      </c>
      <c r="F332" s="105">
        <f>F333</f>
        <v>6842756.36</v>
      </c>
      <c r="G332" s="105"/>
      <c r="H332" s="105">
        <f t="shared" si="20"/>
        <v>6842756.36</v>
      </c>
      <c r="I332" s="105">
        <f>I333</f>
        <v>-471913.06999999983</v>
      </c>
      <c r="J332" s="105">
        <f t="shared" si="21"/>
        <v>6370843.290000001</v>
      </c>
    </row>
    <row r="333" spans="1:10" s="90" customFormat="1" ht="25.5">
      <c r="A333" s="106"/>
      <c r="B333" s="108"/>
      <c r="C333" s="110" t="s">
        <v>738</v>
      </c>
      <c r="D333" s="110"/>
      <c r="E333" s="112" t="s">
        <v>739</v>
      </c>
      <c r="F333" s="105">
        <f>F334</f>
        <v>6842756.36</v>
      </c>
      <c r="G333" s="105"/>
      <c r="H333" s="105">
        <f t="shared" si="20"/>
        <v>6842756.36</v>
      </c>
      <c r="I333" s="105">
        <f>I334+I335</f>
        <v>-471913.06999999983</v>
      </c>
      <c r="J333" s="105">
        <f t="shared" si="21"/>
        <v>6370843.290000001</v>
      </c>
    </row>
    <row r="334" spans="1:10" s="90" customFormat="1" ht="25.5">
      <c r="A334" s="106"/>
      <c r="B334" s="108"/>
      <c r="C334" s="110"/>
      <c r="D334" s="110">
        <v>200</v>
      </c>
      <c r="E334" s="117" t="s">
        <v>435</v>
      </c>
      <c r="F334" s="105">
        <v>6842756.36</v>
      </c>
      <c r="G334" s="105"/>
      <c r="H334" s="105">
        <f t="shared" si="20"/>
        <v>6842756.36</v>
      </c>
      <c r="I334" s="105">
        <v>-3881035.36</v>
      </c>
      <c r="J334" s="105">
        <f t="shared" si="21"/>
        <v>2961721.0000000005</v>
      </c>
    </row>
    <row r="335" spans="1:10" s="90" customFormat="1" ht="12.75">
      <c r="A335" s="106"/>
      <c r="B335" s="108"/>
      <c r="C335" s="110"/>
      <c r="D335" s="167" t="s">
        <v>640</v>
      </c>
      <c r="E335" s="168" t="s">
        <v>436</v>
      </c>
      <c r="F335" s="105"/>
      <c r="G335" s="105"/>
      <c r="H335" s="105"/>
      <c r="I335" s="137">
        <f>I337</f>
        <v>3409122.29</v>
      </c>
      <c r="J335" s="137">
        <f t="shared" si="21"/>
        <v>3409122.29</v>
      </c>
    </row>
    <row r="336" spans="1:10" s="90" customFormat="1" ht="12.75">
      <c r="A336" s="106"/>
      <c r="B336" s="108"/>
      <c r="C336" s="110"/>
      <c r="D336" s="167"/>
      <c r="E336" s="168" t="s">
        <v>500</v>
      </c>
      <c r="F336" s="105"/>
      <c r="G336" s="105"/>
      <c r="H336" s="105"/>
      <c r="I336" s="137"/>
      <c r="J336" s="137"/>
    </row>
    <row r="337" spans="1:10" s="90" customFormat="1" ht="12.75">
      <c r="A337" s="106"/>
      <c r="B337" s="108"/>
      <c r="C337" s="110"/>
      <c r="D337" s="167"/>
      <c r="E337" s="168" t="s">
        <v>740</v>
      </c>
      <c r="F337" s="105"/>
      <c r="G337" s="105"/>
      <c r="H337" s="105"/>
      <c r="I337" s="137">
        <f>I339</f>
        <v>3409122.29</v>
      </c>
      <c r="J337" s="137">
        <f>H337+I337</f>
        <v>3409122.29</v>
      </c>
    </row>
    <row r="338" spans="1:10" s="90" customFormat="1" ht="12.75">
      <c r="A338" s="106"/>
      <c r="B338" s="108"/>
      <c r="C338" s="110"/>
      <c r="D338" s="167"/>
      <c r="E338" s="169" t="s">
        <v>501</v>
      </c>
      <c r="F338" s="105"/>
      <c r="G338" s="105"/>
      <c r="H338" s="105"/>
      <c r="I338" s="137"/>
      <c r="J338" s="137"/>
    </row>
    <row r="339" spans="1:10" s="90" customFormat="1" ht="12.75">
      <c r="A339" s="106"/>
      <c r="B339" s="108"/>
      <c r="C339" s="110"/>
      <c r="D339" s="167"/>
      <c r="E339" s="169" t="s">
        <v>503</v>
      </c>
      <c r="F339" s="105"/>
      <c r="G339" s="105"/>
      <c r="H339" s="105"/>
      <c r="I339" s="137">
        <v>3409122.29</v>
      </c>
      <c r="J339" s="137">
        <f>H339+I339</f>
        <v>3409122.29</v>
      </c>
    </row>
    <row r="340" spans="1:10" s="90" customFormat="1" ht="42" customHeight="1">
      <c r="A340" s="106"/>
      <c r="B340" s="108"/>
      <c r="C340" s="110" t="s">
        <v>741</v>
      </c>
      <c r="D340" s="110"/>
      <c r="E340" s="112" t="s">
        <v>742</v>
      </c>
      <c r="F340" s="105">
        <f>F341</f>
        <v>39616575.2</v>
      </c>
      <c r="G340" s="105"/>
      <c r="H340" s="105">
        <f>F340+G340</f>
        <v>39616575.2</v>
      </c>
      <c r="I340" s="105">
        <f>I341</f>
        <v>1478946.48</v>
      </c>
      <c r="J340" s="105">
        <f>H340+I340</f>
        <v>41095521.68</v>
      </c>
    </row>
    <row r="341" spans="1:10" s="90" customFormat="1" ht="35.25" customHeight="1">
      <c r="A341" s="106"/>
      <c r="B341" s="108"/>
      <c r="C341" s="113" t="s">
        <v>743</v>
      </c>
      <c r="D341" s="110"/>
      <c r="E341" s="112" t="s">
        <v>744</v>
      </c>
      <c r="F341" s="105">
        <f>F342</f>
        <v>39616575.2</v>
      </c>
      <c r="G341" s="105"/>
      <c r="H341" s="105">
        <f>F341+G341</f>
        <v>39616575.2</v>
      </c>
      <c r="I341" s="105">
        <f>I342</f>
        <v>1478946.48</v>
      </c>
      <c r="J341" s="105">
        <f>H341+I341</f>
        <v>41095521.68</v>
      </c>
    </row>
    <row r="342" spans="1:10" s="90" customFormat="1" ht="25.5">
      <c r="A342" s="106"/>
      <c r="B342" s="108"/>
      <c r="C342" s="110"/>
      <c r="D342" s="127" t="s">
        <v>499</v>
      </c>
      <c r="E342" s="117" t="s">
        <v>435</v>
      </c>
      <c r="F342" s="105">
        <f>F344+F345</f>
        <v>39616575.2</v>
      </c>
      <c r="G342" s="105"/>
      <c r="H342" s="105">
        <f>F342+G342</f>
        <v>39616575.2</v>
      </c>
      <c r="I342" s="105">
        <f>I344+I345</f>
        <v>1478946.48</v>
      </c>
      <c r="J342" s="105">
        <f>H342+I342</f>
        <v>41095521.68</v>
      </c>
    </row>
    <row r="343" spans="1:10" s="90" customFormat="1" ht="12.75">
      <c r="A343" s="106"/>
      <c r="B343" s="108"/>
      <c r="C343" s="110"/>
      <c r="D343" s="110"/>
      <c r="E343" s="112" t="s">
        <v>500</v>
      </c>
      <c r="F343" s="105"/>
      <c r="G343" s="105"/>
      <c r="H343" s="105"/>
      <c r="I343" s="105"/>
      <c r="J343" s="105"/>
    </row>
    <row r="344" spans="1:10" s="90" customFormat="1" ht="17.25" customHeight="1">
      <c r="A344" s="106"/>
      <c r="B344" s="108"/>
      <c r="C344" s="110"/>
      <c r="D344" s="110"/>
      <c r="E344" s="112" t="s">
        <v>501</v>
      </c>
      <c r="F344" s="105">
        <v>37062200</v>
      </c>
      <c r="G344" s="105"/>
      <c r="H344" s="105">
        <f>F344+G344</f>
        <v>37062200</v>
      </c>
      <c r="I344" s="105"/>
      <c r="J344" s="105">
        <f>H344+I344</f>
        <v>37062200</v>
      </c>
    </row>
    <row r="345" spans="1:10" s="90" customFormat="1" ht="14.25" customHeight="1">
      <c r="A345" s="106"/>
      <c r="B345" s="108"/>
      <c r="C345" s="110"/>
      <c r="D345" s="110"/>
      <c r="E345" s="112" t="s">
        <v>503</v>
      </c>
      <c r="F345" s="105">
        <f>F349+F352+F355+F358+F361+F367+F370+F373+F376+F379+F382</f>
        <v>2554375.2</v>
      </c>
      <c r="G345" s="105"/>
      <c r="H345" s="105">
        <f>F345+G345</f>
        <v>2554375.2</v>
      </c>
      <c r="I345" s="105">
        <v>1478946.48</v>
      </c>
      <c r="J345" s="105">
        <f>H345+I345</f>
        <v>4033321.68</v>
      </c>
    </row>
    <row r="346" spans="1:10" s="90" customFormat="1" ht="17.25" customHeight="1" hidden="1">
      <c r="A346" s="106"/>
      <c r="B346" s="108"/>
      <c r="C346" s="110"/>
      <c r="D346" s="110"/>
      <c r="E346" s="112" t="s">
        <v>745</v>
      </c>
      <c r="F346" s="105"/>
      <c r="G346" s="105"/>
      <c r="H346" s="105"/>
      <c r="I346" s="105"/>
      <c r="J346" s="105"/>
    </row>
    <row r="347" spans="1:10" s="90" customFormat="1" ht="31.5" customHeight="1" hidden="1">
      <c r="A347" s="106"/>
      <c r="B347" s="108"/>
      <c r="C347" s="110"/>
      <c r="D347" s="110"/>
      <c r="E347" s="170" t="s">
        <v>746</v>
      </c>
      <c r="F347" s="105" t="s">
        <v>747</v>
      </c>
      <c r="G347" s="105"/>
      <c r="H347" s="105" t="s">
        <v>747</v>
      </c>
      <c r="I347" s="105"/>
      <c r="J347" s="105" t="s">
        <v>747</v>
      </c>
    </row>
    <row r="348" spans="1:10" s="90" customFormat="1" ht="17.25" customHeight="1" hidden="1">
      <c r="A348" s="106"/>
      <c r="B348" s="108"/>
      <c r="C348" s="110"/>
      <c r="D348" s="110"/>
      <c r="E348" s="112" t="s">
        <v>501</v>
      </c>
      <c r="F348" s="105" t="s">
        <v>747</v>
      </c>
      <c r="G348" s="105"/>
      <c r="H348" s="105" t="s">
        <v>747</v>
      </c>
      <c r="I348" s="105"/>
      <c r="J348" s="105" t="s">
        <v>747</v>
      </c>
    </row>
    <row r="349" spans="1:10" s="90" customFormat="1" ht="17.25" customHeight="1" hidden="1">
      <c r="A349" s="106"/>
      <c r="B349" s="108"/>
      <c r="C349" s="110"/>
      <c r="D349" s="110"/>
      <c r="E349" s="112" t="s">
        <v>503</v>
      </c>
      <c r="F349" s="105"/>
      <c r="G349" s="105"/>
      <c r="H349" s="105"/>
      <c r="I349" s="105"/>
      <c r="J349" s="105"/>
    </row>
    <row r="350" spans="1:10" s="90" customFormat="1" ht="37.5" customHeight="1" hidden="1">
      <c r="A350" s="106"/>
      <c r="B350" s="108"/>
      <c r="C350" s="110"/>
      <c r="D350" s="110"/>
      <c r="E350" s="171" t="s">
        <v>748</v>
      </c>
      <c r="F350" s="172">
        <f>F352+F351</f>
        <v>162423</v>
      </c>
      <c r="G350" s="172"/>
      <c r="H350" s="172">
        <f>H352+H351</f>
        <v>162423</v>
      </c>
      <c r="I350" s="172"/>
      <c r="J350" s="172">
        <f>J352+J351</f>
        <v>162423</v>
      </c>
    </row>
    <row r="351" spans="1:10" s="90" customFormat="1" ht="17.25" customHeight="1" hidden="1">
      <c r="A351" s="106"/>
      <c r="B351" s="108"/>
      <c r="C351" s="110"/>
      <c r="D351" s="110"/>
      <c r="E351" s="112" t="s">
        <v>501</v>
      </c>
      <c r="F351" s="105">
        <v>146180.7</v>
      </c>
      <c r="G351" s="105"/>
      <c r="H351" s="105">
        <v>146180.7</v>
      </c>
      <c r="I351" s="105"/>
      <c r="J351" s="105">
        <v>146180.7</v>
      </c>
    </row>
    <row r="352" spans="1:10" s="90" customFormat="1" ht="17.25" customHeight="1" hidden="1">
      <c r="A352" s="106"/>
      <c r="B352" s="108"/>
      <c r="C352" s="110"/>
      <c r="D352" s="110"/>
      <c r="E352" s="112" t="s">
        <v>503</v>
      </c>
      <c r="F352" s="105">
        <v>16242.3</v>
      </c>
      <c r="G352" s="105"/>
      <c r="H352" s="105">
        <v>16242.3</v>
      </c>
      <c r="I352" s="105"/>
      <c r="J352" s="105">
        <v>16242.3</v>
      </c>
    </row>
    <row r="353" spans="1:10" s="90" customFormat="1" ht="39.75" customHeight="1" hidden="1">
      <c r="A353" s="106"/>
      <c r="B353" s="108"/>
      <c r="C353" s="110"/>
      <c r="D353" s="110"/>
      <c r="E353" s="173" t="s">
        <v>749</v>
      </c>
      <c r="F353" s="172">
        <f>F355+F354</f>
        <v>66002</v>
      </c>
      <c r="G353" s="172"/>
      <c r="H353" s="172">
        <f>H355+H354</f>
        <v>66002</v>
      </c>
      <c r="I353" s="172"/>
      <c r="J353" s="172">
        <f>J355+J354</f>
        <v>66002</v>
      </c>
    </row>
    <row r="354" spans="1:10" s="90" customFormat="1" ht="17.25" customHeight="1" hidden="1">
      <c r="A354" s="106"/>
      <c r="B354" s="108"/>
      <c r="C354" s="110"/>
      <c r="D354" s="110"/>
      <c r="E354" s="112" t="s">
        <v>501</v>
      </c>
      <c r="F354" s="172">
        <v>59401.8</v>
      </c>
      <c r="G354" s="172"/>
      <c r="H354" s="172">
        <v>59401.8</v>
      </c>
      <c r="I354" s="172"/>
      <c r="J354" s="172">
        <v>59401.8</v>
      </c>
    </row>
    <row r="355" spans="1:10" s="90" customFormat="1" ht="17.25" customHeight="1" hidden="1">
      <c r="A355" s="106"/>
      <c r="B355" s="108"/>
      <c r="C355" s="110"/>
      <c r="D355" s="110"/>
      <c r="E355" s="112" t="s">
        <v>503</v>
      </c>
      <c r="F355" s="172">
        <v>6600.2</v>
      </c>
      <c r="G355" s="172"/>
      <c r="H355" s="172">
        <v>6600.2</v>
      </c>
      <c r="I355" s="172"/>
      <c r="J355" s="172">
        <v>6600.2</v>
      </c>
    </row>
    <row r="356" spans="1:10" s="90" customFormat="1" ht="27.75" customHeight="1" hidden="1">
      <c r="A356" s="106"/>
      <c r="B356" s="108"/>
      <c r="C356" s="110"/>
      <c r="D356" s="110"/>
      <c r="E356" s="174" t="s">
        <v>750</v>
      </c>
      <c r="F356" s="172">
        <f>F358+F357</f>
        <v>185304</v>
      </c>
      <c r="G356" s="172"/>
      <c r="H356" s="172">
        <f>H358+H357</f>
        <v>185304</v>
      </c>
      <c r="I356" s="172"/>
      <c r="J356" s="172">
        <f>J358+J357</f>
        <v>185304</v>
      </c>
    </row>
    <row r="357" spans="1:10" s="90" customFormat="1" ht="17.25" customHeight="1" hidden="1">
      <c r="A357" s="106"/>
      <c r="B357" s="108"/>
      <c r="C357" s="110"/>
      <c r="D357" s="110"/>
      <c r="E357" s="112" t="s">
        <v>501</v>
      </c>
      <c r="F357" s="172">
        <v>166773.6</v>
      </c>
      <c r="G357" s="172"/>
      <c r="H357" s="172">
        <v>166773.6</v>
      </c>
      <c r="I357" s="172"/>
      <c r="J357" s="172">
        <v>166773.6</v>
      </c>
    </row>
    <row r="358" spans="1:10" s="90" customFormat="1" ht="17.25" customHeight="1" hidden="1">
      <c r="A358" s="106"/>
      <c r="B358" s="108"/>
      <c r="C358" s="110"/>
      <c r="D358" s="110"/>
      <c r="E358" s="112" t="s">
        <v>503</v>
      </c>
      <c r="F358" s="172">
        <v>18530.4</v>
      </c>
      <c r="G358" s="172"/>
      <c r="H358" s="172">
        <v>18530.4</v>
      </c>
      <c r="I358" s="172"/>
      <c r="J358" s="172">
        <v>18530.4</v>
      </c>
    </row>
    <row r="359" spans="1:10" s="90" customFormat="1" ht="27" customHeight="1" hidden="1">
      <c r="A359" s="106"/>
      <c r="B359" s="108"/>
      <c r="C359" s="110"/>
      <c r="D359" s="110"/>
      <c r="E359" s="174" t="s">
        <v>751</v>
      </c>
      <c r="F359" s="172">
        <f>F361+F360</f>
        <v>63716</v>
      </c>
      <c r="G359" s="172"/>
      <c r="H359" s="172">
        <f>H361+H360</f>
        <v>63716</v>
      </c>
      <c r="I359" s="172"/>
      <c r="J359" s="172">
        <f>J361+J360</f>
        <v>63716</v>
      </c>
    </row>
    <row r="360" spans="1:10" s="90" customFormat="1" ht="17.25" customHeight="1" hidden="1">
      <c r="A360" s="106"/>
      <c r="B360" s="108"/>
      <c r="C360" s="110"/>
      <c r="D360" s="110"/>
      <c r="E360" s="112" t="s">
        <v>501</v>
      </c>
      <c r="F360" s="172">
        <v>57344.4</v>
      </c>
      <c r="G360" s="172"/>
      <c r="H360" s="172">
        <v>57344.4</v>
      </c>
      <c r="I360" s="172"/>
      <c r="J360" s="172">
        <v>57344.4</v>
      </c>
    </row>
    <row r="361" spans="1:10" s="90" customFormat="1" ht="17.25" customHeight="1" hidden="1">
      <c r="A361" s="106"/>
      <c r="B361" s="108"/>
      <c r="C361" s="110"/>
      <c r="D361" s="110"/>
      <c r="E361" s="112" t="s">
        <v>503</v>
      </c>
      <c r="F361" s="172">
        <v>6371.6</v>
      </c>
      <c r="G361" s="172"/>
      <c r="H361" s="172">
        <v>6371.6</v>
      </c>
      <c r="I361" s="172"/>
      <c r="J361" s="172">
        <v>6371.6</v>
      </c>
    </row>
    <row r="362" spans="1:10" s="90" customFormat="1" ht="28.5" customHeight="1" hidden="1">
      <c r="A362" s="106"/>
      <c r="B362" s="108"/>
      <c r="C362" s="110"/>
      <c r="D362" s="110"/>
      <c r="E362" s="171" t="s">
        <v>752</v>
      </c>
      <c r="F362" s="172">
        <f>F364+F363</f>
        <v>0</v>
      </c>
      <c r="G362" s="172"/>
      <c r="H362" s="172">
        <f>H364+H363</f>
        <v>0</v>
      </c>
      <c r="I362" s="172"/>
      <c r="J362" s="172">
        <f>J364+J363</f>
        <v>0</v>
      </c>
    </row>
    <row r="363" spans="1:10" s="90" customFormat="1" ht="17.25" customHeight="1" hidden="1">
      <c r="A363" s="106"/>
      <c r="B363" s="108"/>
      <c r="C363" s="110"/>
      <c r="D363" s="110"/>
      <c r="E363" s="112" t="s">
        <v>501</v>
      </c>
      <c r="F363" s="105"/>
      <c r="G363" s="105"/>
      <c r="H363" s="105"/>
      <c r="I363" s="105"/>
      <c r="J363" s="105"/>
    </row>
    <row r="364" spans="1:10" s="90" customFormat="1" ht="17.25" customHeight="1" hidden="1">
      <c r="A364" s="106"/>
      <c r="B364" s="108"/>
      <c r="C364" s="110"/>
      <c r="D364" s="110"/>
      <c r="E364" s="112" t="s">
        <v>503</v>
      </c>
      <c r="F364" s="105"/>
      <c r="G364" s="105"/>
      <c r="H364" s="105"/>
      <c r="I364" s="105"/>
      <c r="J364" s="105"/>
    </row>
    <row r="365" spans="1:10" s="90" customFormat="1" ht="23.25" customHeight="1" hidden="1">
      <c r="A365" s="106"/>
      <c r="B365" s="108"/>
      <c r="C365" s="110"/>
      <c r="D365" s="110"/>
      <c r="E365" s="174" t="s">
        <v>753</v>
      </c>
      <c r="F365" s="172">
        <f>F367+F366</f>
        <v>8663257</v>
      </c>
      <c r="G365" s="172"/>
      <c r="H365" s="172">
        <f>H367+H366</f>
        <v>8663257</v>
      </c>
      <c r="I365" s="172"/>
      <c r="J365" s="172">
        <f>J367+J366</f>
        <v>8663257</v>
      </c>
    </row>
    <row r="366" spans="1:10" s="90" customFormat="1" ht="17.25" customHeight="1" hidden="1">
      <c r="A366" s="106"/>
      <c r="B366" s="108"/>
      <c r="C366" s="110"/>
      <c r="D366" s="110"/>
      <c r="E366" s="112" t="s">
        <v>501</v>
      </c>
      <c r="F366" s="105">
        <v>7796931.3</v>
      </c>
      <c r="G366" s="105"/>
      <c r="H366" s="105">
        <v>7796931.3</v>
      </c>
      <c r="I366" s="105"/>
      <c r="J366" s="105">
        <v>7796931.3</v>
      </c>
    </row>
    <row r="367" spans="1:10" s="90" customFormat="1" ht="17.25" customHeight="1" hidden="1">
      <c r="A367" s="106"/>
      <c r="B367" s="108"/>
      <c r="C367" s="110"/>
      <c r="D367" s="110"/>
      <c r="E367" s="112" t="s">
        <v>503</v>
      </c>
      <c r="F367" s="105">
        <v>866325.7</v>
      </c>
      <c r="G367" s="105"/>
      <c r="H367" s="105">
        <v>866325.7</v>
      </c>
      <c r="I367" s="105"/>
      <c r="J367" s="105">
        <v>866325.7</v>
      </c>
    </row>
    <row r="368" spans="1:10" s="90" customFormat="1" ht="34.5" customHeight="1" hidden="1">
      <c r="A368" s="106"/>
      <c r="B368" s="108"/>
      <c r="C368" s="110"/>
      <c r="D368" s="110"/>
      <c r="E368" s="174" t="s">
        <v>754</v>
      </c>
      <c r="F368" s="172">
        <f>F370+F369</f>
        <v>1117848</v>
      </c>
      <c r="G368" s="172"/>
      <c r="H368" s="172">
        <f>H370+H369</f>
        <v>1117848</v>
      </c>
      <c r="I368" s="172"/>
      <c r="J368" s="172">
        <f>J370+J369</f>
        <v>1117848</v>
      </c>
    </row>
    <row r="369" spans="1:10" s="90" customFormat="1" ht="17.25" customHeight="1" hidden="1">
      <c r="A369" s="106"/>
      <c r="B369" s="108"/>
      <c r="C369" s="110"/>
      <c r="D369" s="110"/>
      <c r="E369" s="112" t="s">
        <v>501</v>
      </c>
      <c r="F369" s="172">
        <v>1006063.2</v>
      </c>
      <c r="G369" s="172"/>
      <c r="H369" s="172">
        <v>1006063.2</v>
      </c>
      <c r="I369" s="172"/>
      <c r="J369" s="172">
        <v>1006063.2</v>
      </c>
    </row>
    <row r="370" spans="1:10" s="90" customFormat="1" ht="17.25" customHeight="1" hidden="1">
      <c r="A370" s="106"/>
      <c r="B370" s="108"/>
      <c r="C370" s="110"/>
      <c r="D370" s="110"/>
      <c r="E370" s="112" t="s">
        <v>503</v>
      </c>
      <c r="F370" s="172">
        <v>111784.8</v>
      </c>
      <c r="G370" s="172"/>
      <c r="H370" s="172">
        <v>111784.8</v>
      </c>
      <c r="I370" s="172"/>
      <c r="J370" s="172">
        <v>111784.8</v>
      </c>
    </row>
    <row r="371" spans="1:10" s="90" customFormat="1" ht="24.75" customHeight="1" hidden="1">
      <c r="A371" s="106"/>
      <c r="B371" s="108"/>
      <c r="C371" s="110"/>
      <c r="D371" s="110"/>
      <c r="E371" s="174" t="s">
        <v>755</v>
      </c>
      <c r="F371" s="172">
        <f>F373+F372</f>
        <v>8797736</v>
      </c>
      <c r="G371" s="172"/>
      <c r="H371" s="172">
        <f>H373+H372</f>
        <v>8797736</v>
      </c>
      <c r="I371" s="172"/>
      <c r="J371" s="172">
        <f>J373+J372</f>
        <v>8797736</v>
      </c>
    </row>
    <row r="372" spans="1:10" s="90" customFormat="1" ht="17.25" customHeight="1" hidden="1">
      <c r="A372" s="106"/>
      <c r="B372" s="108"/>
      <c r="C372" s="110"/>
      <c r="D372" s="110"/>
      <c r="E372" s="112" t="s">
        <v>501</v>
      </c>
      <c r="F372" s="172">
        <v>7917962.4</v>
      </c>
      <c r="G372" s="172"/>
      <c r="H372" s="172">
        <v>7917962.4</v>
      </c>
      <c r="I372" s="172"/>
      <c r="J372" s="172">
        <v>7917962.4</v>
      </c>
    </row>
    <row r="373" spans="1:10" s="90" customFormat="1" ht="17.25" customHeight="1" hidden="1">
      <c r="A373" s="106"/>
      <c r="B373" s="108"/>
      <c r="C373" s="110"/>
      <c r="D373" s="110"/>
      <c r="E373" s="112" t="s">
        <v>503</v>
      </c>
      <c r="F373" s="172">
        <v>879773.6</v>
      </c>
      <c r="G373" s="172"/>
      <c r="H373" s="172">
        <v>879773.6</v>
      </c>
      <c r="I373" s="172"/>
      <c r="J373" s="172">
        <v>879773.6</v>
      </c>
    </row>
    <row r="374" spans="1:10" s="90" customFormat="1" ht="26.25" customHeight="1" hidden="1">
      <c r="A374" s="106"/>
      <c r="B374" s="108"/>
      <c r="C374" s="175"/>
      <c r="D374" s="110"/>
      <c r="E374" s="174" t="s">
        <v>756</v>
      </c>
      <c r="F374" s="172">
        <f>F375+F376</f>
        <v>5561686</v>
      </c>
      <c r="G374" s="172"/>
      <c r="H374" s="172">
        <f>H375+H376</f>
        <v>5561686</v>
      </c>
      <c r="I374" s="172"/>
      <c r="J374" s="172">
        <f>J375+J376</f>
        <v>5561686</v>
      </c>
    </row>
    <row r="375" spans="1:10" s="90" customFormat="1" ht="9" customHeight="1" hidden="1">
      <c r="A375" s="106"/>
      <c r="B375" s="108"/>
      <c r="C375" s="175"/>
      <c r="D375" s="110"/>
      <c r="E375" s="112" t="s">
        <v>501</v>
      </c>
      <c r="F375" s="105">
        <v>5005517.4</v>
      </c>
      <c r="G375" s="105"/>
      <c r="H375" s="105">
        <v>5005517.4</v>
      </c>
      <c r="I375" s="105"/>
      <c r="J375" s="105">
        <v>5005517.4</v>
      </c>
    </row>
    <row r="376" spans="1:10" s="90" customFormat="1" ht="17.25" customHeight="1" hidden="1">
      <c r="A376" s="106"/>
      <c r="B376" s="108"/>
      <c r="C376" s="175"/>
      <c r="D376" s="110"/>
      <c r="E376" s="112" t="s">
        <v>503</v>
      </c>
      <c r="F376" s="105">
        <v>556168.6</v>
      </c>
      <c r="G376" s="105"/>
      <c r="H376" s="105">
        <v>556168.6</v>
      </c>
      <c r="I376" s="105"/>
      <c r="J376" s="105">
        <v>556168.6</v>
      </c>
    </row>
    <row r="377" spans="1:10" s="90" customFormat="1" ht="24.75" customHeight="1" hidden="1">
      <c r="A377" s="106"/>
      <c r="B377" s="108"/>
      <c r="C377" s="175"/>
      <c r="D377" s="110"/>
      <c r="E377" s="174" t="s">
        <v>757</v>
      </c>
      <c r="F377" s="172">
        <f>F378+F379</f>
        <v>311830</v>
      </c>
      <c r="G377" s="172"/>
      <c r="H377" s="172">
        <f>H378+H379</f>
        <v>311830</v>
      </c>
      <c r="I377" s="172"/>
      <c r="J377" s="172">
        <f>J378+J379</f>
        <v>311830</v>
      </c>
    </row>
    <row r="378" spans="1:10" s="90" customFormat="1" ht="17.25" customHeight="1" hidden="1">
      <c r="A378" s="106"/>
      <c r="B378" s="108"/>
      <c r="C378" s="175"/>
      <c r="D378" s="110"/>
      <c r="E378" s="112" t="s">
        <v>501</v>
      </c>
      <c r="F378" s="105">
        <v>280647</v>
      </c>
      <c r="G378" s="105"/>
      <c r="H378" s="105">
        <v>280647</v>
      </c>
      <c r="I378" s="105"/>
      <c r="J378" s="105">
        <v>280647</v>
      </c>
    </row>
    <row r="379" spans="1:10" s="90" customFormat="1" ht="16.5" customHeight="1" hidden="1">
      <c r="A379" s="106"/>
      <c r="B379" s="108"/>
      <c r="C379" s="175"/>
      <c r="D379" s="176"/>
      <c r="E379" s="177" t="s">
        <v>503</v>
      </c>
      <c r="F379" s="105">
        <v>31183</v>
      </c>
      <c r="G379" s="105"/>
      <c r="H379" s="105">
        <v>31183</v>
      </c>
      <c r="I379" s="105"/>
      <c r="J379" s="105">
        <v>31183</v>
      </c>
    </row>
    <row r="380" spans="1:10" s="90" customFormat="1" ht="26.25" customHeight="1" hidden="1">
      <c r="A380" s="106"/>
      <c r="B380" s="108"/>
      <c r="C380" s="110"/>
      <c r="D380" s="176"/>
      <c r="E380" s="174" t="s">
        <v>758</v>
      </c>
      <c r="F380" s="172">
        <f>F381+F382</f>
        <v>613950</v>
      </c>
      <c r="G380" s="172"/>
      <c r="H380" s="172">
        <f>H381+H382</f>
        <v>613950</v>
      </c>
      <c r="I380" s="172"/>
      <c r="J380" s="172">
        <f>J381+J382</f>
        <v>613950</v>
      </c>
    </row>
    <row r="381" spans="1:10" s="90" customFormat="1" ht="12" customHeight="1" hidden="1">
      <c r="A381" s="106"/>
      <c r="B381" s="108"/>
      <c r="C381" s="110"/>
      <c r="D381" s="176"/>
      <c r="E381" s="112" t="s">
        <v>501</v>
      </c>
      <c r="F381" s="172">
        <v>552555</v>
      </c>
      <c r="G381" s="172"/>
      <c r="H381" s="172">
        <v>552555</v>
      </c>
      <c r="I381" s="172"/>
      <c r="J381" s="172">
        <v>552555</v>
      </c>
    </row>
    <row r="382" spans="1:10" s="90" customFormat="1" ht="13.5" customHeight="1" hidden="1">
      <c r="A382" s="106"/>
      <c r="B382" s="108"/>
      <c r="C382" s="110"/>
      <c r="D382" s="176"/>
      <c r="E382" s="177" t="s">
        <v>503</v>
      </c>
      <c r="F382" s="172">
        <v>61395</v>
      </c>
      <c r="G382" s="172"/>
      <c r="H382" s="172">
        <v>61395</v>
      </c>
      <c r="I382" s="172"/>
      <c r="J382" s="172">
        <v>61395</v>
      </c>
    </row>
    <row r="383" spans="1:10" s="90" customFormat="1" ht="12.75" hidden="1">
      <c r="A383" s="106"/>
      <c r="B383" s="108"/>
      <c r="C383" s="178"/>
      <c r="D383" s="110"/>
      <c r="E383" s="112" t="s">
        <v>759</v>
      </c>
      <c r="F383" s="105">
        <f>F384+F385</f>
        <v>32474033.45</v>
      </c>
      <c r="G383" s="105"/>
      <c r="H383" s="105">
        <f>H384+H385</f>
        <v>32474033.45</v>
      </c>
      <c r="I383" s="105"/>
      <c r="J383" s="105">
        <f>J384+J385</f>
        <v>32474033.45</v>
      </c>
    </row>
    <row r="384" spans="1:10" s="90" customFormat="1" ht="12.75" hidden="1">
      <c r="A384" s="106"/>
      <c r="B384" s="108"/>
      <c r="C384" s="178"/>
      <c r="D384" s="110"/>
      <c r="E384" s="112" t="s">
        <v>501</v>
      </c>
      <c r="F384" s="179">
        <v>13310517.98</v>
      </c>
      <c r="G384" s="179"/>
      <c r="H384" s="179">
        <v>13310517.98</v>
      </c>
      <c r="I384" s="179"/>
      <c r="J384" s="179">
        <v>13310517.98</v>
      </c>
    </row>
    <row r="385" spans="1:10" s="90" customFormat="1" ht="12.75" hidden="1">
      <c r="A385" s="106"/>
      <c r="B385" s="108"/>
      <c r="C385" s="178"/>
      <c r="D385" s="110"/>
      <c r="E385" s="112" t="s">
        <v>503</v>
      </c>
      <c r="F385" s="105">
        <v>19163515.47</v>
      </c>
      <c r="G385" s="105"/>
      <c r="H385" s="105">
        <v>19163515.47</v>
      </c>
      <c r="I385" s="105"/>
      <c r="J385" s="105">
        <v>19163515.47</v>
      </c>
    </row>
    <row r="386" spans="1:10" s="90" customFormat="1" ht="38.25" hidden="1">
      <c r="A386" s="106"/>
      <c r="B386" s="108"/>
      <c r="C386" s="178" t="s">
        <v>760</v>
      </c>
      <c r="D386" s="110"/>
      <c r="E386" s="112" t="s">
        <v>761</v>
      </c>
      <c r="F386" s="105">
        <f>F387</f>
        <v>0</v>
      </c>
      <c r="G386" s="105"/>
      <c r="H386" s="105">
        <f>H387</f>
        <v>0</v>
      </c>
      <c r="I386" s="105"/>
      <c r="J386" s="105">
        <f>J387</f>
        <v>0</v>
      </c>
    </row>
    <row r="387" spans="1:10" s="90" customFormat="1" ht="38.25" hidden="1">
      <c r="A387" s="106"/>
      <c r="B387" s="108"/>
      <c r="C387" s="113" t="s">
        <v>762</v>
      </c>
      <c r="D387" s="180"/>
      <c r="E387" s="181" t="s">
        <v>763</v>
      </c>
      <c r="F387" s="105">
        <f>F388</f>
        <v>0</v>
      </c>
      <c r="G387" s="105"/>
      <c r="H387" s="105">
        <f>H388</f>
        <v>0</v>
      </c>
      <c r="I387" s="105"/>
      <c r="J387" s="105">
        <f>J388</f>
        <v>0</v>
      </c>
    </row>
    <row r="388" spans="1:10" s="90" customFormat="1" ht="25.5" hidden="1">
      <c r="A388" s="106"/>
      <c r="B388" s="108"/>
      <c r="C388" s="110"/>
      <c r="D388" s="127" t="s">
        <v>499</v>
      </c>
      <c r="E388" s="117" t="s">
        <v>435</v>
      </c>
      <c r="F388" s="105">
        <f>F390+F391</f>
        <v>0</v>
      </c>
      <c r="G388" s="105"/>
      <c r="H388" s="105">
        <f>H390+H391</f>
        <v>0</v>
      </c>
      <c r="I388" s="105"/>
      <c r="J388" s="105">
        <f>J390+J391</f>
        <v>0</v>
      </c>
    </row>
    <row r="389" spans="1:10" s="90" customFormat="1" ht="12.75" hidden="1">
      <c r="A389" s="106"/>
      <c r="B389" s="108"/>
      <c r="C389" s="110"/>
      <c r="D389" s="110"/>
      <c r="E389" s="112" t="s">
        <v>500</v>
      </c>
      <c r="F389" s="105" t="s">
        <v>502</v>
      </c>
      <c r="G389" s="105"/>
      <c r="H389" s="105" t="s">
        <v>502</v>
      </c>
      <c r="I389" s="105"/>
      <c r="J389" s="105" t="s">
        <v>502</v>
      </c>
    </row>
    <row r="390" spans="1:10" s="90" customFormat="1" ht="12.75" hidden="1">
      <c r="A390" s="106"/>
      <c r="B390" s="108"/>
      <c r="C390" s="110"/>
      <c r="D390" s="110"/>
      <c r="E390" s="112" t="s">
        <v>501</v>
      </c>
      <c r="F390" s="105"/>
      <c r="G390" s="105"/>
      <c r="H390" s="105"/>
      <c r="I390" s="105"/>
      <c r="J390" s="105"/>
    </row>
    <row r="391" spans="1:10" s="90" customFormat="1" ht="12.75" hidden="1">
      <c r="A391" s="106"/>
      <c r="B391" s="108"/>
      <c r="C391" s="110"/>
      <c r="D391" s="110"/>
      <c r="E391" s="112" t="s">
        <v>503</v>
      </c>
      <c r="F391" s="105"/>
      <c r="G391" s="105"/>
      <c r="H391" s="105"/>
      <c r="I391" s="105"/>
      <c r="J391" s="105"/>
    </row>
    <row r="392" spans="1:10" s="90" customFormat="1" ht="25.5">
      <c r="A392" s="106"/>
      <c r="B392" s="108"/>
      <c r="C392" s="110" t="s">
        <v>764</v>
      </c>
      <c r="D392" s="110"/>
      <c r="E392" s="145" t="s">
        <v>765</v>
      </c>
      <c r="F392" s="105">
        <f>F393</f>
        <v>17599868.44</v>
      </c>
      <c r="G392" s="105">
        <f>G393+G400</f>
        <v>0</v>
      </c>
      <c r="H392" s="105">
        <f>F392+G392</f>
        <v>17599868.44</v>
      </c>
      <c r="I392" s="105">
        <f>I393+I400</f>
        <v>2098205.39</v>
      </c>
      <c r="J392" s="105">
        <f>H392+I392</f>
        <v>19698073.830000002</v>
      </c>
    </row>
    <row r="393" spans="1:10" s="90" customFormat="1" ht="17.25" customHeight="1">
      <c r="A393" s="106"/>
      <c r="B393" s="108"/>
      <c r="C393" s="110" t="s">
        <v>766</v>
      </c>
      <c r="D393" s="110"/>
      <c r="E393" s="145" t="s">
        <v>767</v>
      </c>
      <c r="F393" s="105">
        <f>F394</f>
        <v>17599868.44</v>
      </c>
      <c r="G393" s="105">
        <f>G394</f>
        <v>-4991500</v>
      </c>
      <c r="H393" s="105">
        <f>F393+G393</f>
        <v>12608368.440000001</v>
      </c>
      <c r="I393" s="105">
        <f>I394+I395</f>
        <v>1498205.3900000001</v>
      </c>
      <c r="J393" s="105">
        <f>H393+I393</f>
        <v>14106573.830000002</v>
      </c>
    </row>
    <row r="394" spans="1:10" s="90" customFormat="1" ht="24" customHeight="1">
      <c r="A394" s="106"/>
      <c r="B394" s="108"/>
      <c r="C394" s="110"/>
      <c r="D394" s="110">
        <v>200</v>
      </c>
      <c r="E394" s="117" t="s">
        <v>435</v>
      </c>
      <c r="F394" s="105">
        <v>17599868.44</v>
      </c>
      <c r="G394" s="105">
        <v>-4991500</v>
      </c>
      <c r="H394" s="105">
        <f>F394+G394</f>
        <v>12608368.440000001</v>
      </c>
      <c r="I394" s="137">
        <v>-1449889.58</v>
      </c>
      <c r="J394" s="137">
        <f>H394+I394</f>
        <v>11158478.860000001</v>
      </c>
    </row>
    <row r="395" spans="1:10" s="90" customFormat="1" ht="24" customHeight="1">
      <c r="A395" s="106"/>
      <c r="B395" s="108"/>
      <c r="C395" s="110"/>
      <c r="D395" s="167" t="s">
        <v>640</v>
      </c>
      <c r="E395" s="168" t="s">
        <v>436</v>
      </c>
      <c r="F395" s="105"/>
      <c r="G395" s="105"/>
      <c r="H395" s="105"/>
      <c r="I395" s="137">
        <f>I397</f>
        <v>2948094.97</v>
      </c>
      <c r="J395" s="137">
        <f>H395+I395</f>
        <v>2948094.97</v>
      </c>
    </row>
    <row r="396" spans="1:10" s="90" customFormat="1" ht="14.25" customHeight="1">
      <c r="A396" s="106"/>
      <c r="B396" s="108"/>
      <c r="C396" s="110"/>
      <c r="D396" s="167"/>
      <c r="E396" s="168" t="s">
        <v>500</v>
      </c>
      <c r="F396" s="105"/>
      <c r="G396" s="105"/>
      <c r="H396" s="105"/>
      <c r="I396" s="137"/>
      <c r="J396" s="137"/>
    </row>
    <row r="397" spans="1:10" s="90" customFormat="1" ht="18.75" customHeight="1">
      <c r="A397" s="106"/>
      <c r="B397" s="108"/>
      <c r="C397" s="110"/>
      <c r="D397" s="167"/>
      <c r="E397" s="168" t="s">
        <v>740</v>
      </c>
      <c r="F397" s="105"/>
      <c r="G397" s="105"/>
      <c r="H397" s="105"/>
      <c r="I397" s="137">
        <f>I399</f>
        <v>2948094.97</v>
      </c>
      <c r="J397" s="137">
        <f>H397+I397</f>
        <v>2948094.97</v>
      </c>
    </row>
    <row r="398" spans="1:10" s="90" customFormat="1" ht="12" customHeight="1">
      <c r="A398" s="106"/>
      <c r="B398" s="108"/>
      <c r="C398" s="110"/>
      <c r="D398" s="167"/>
      <c r="E398" s="169" t="s">
        <v>501</v>
      </c>
      <c r="F398" s="105"/>
      <c r="G398" s="105"/>
      <c r="H398" s="105"/>
      <c r="I398" s="137"/>
      <c r="J398" s="137"/>
    </row>
    <row r="399" spans="1:10" s="90" customFormat="1" ht="17.25" customHeight="1">
      <c r="A399" s="106"/>
      <c r="B399" s="108"/>
      <c r="C399" s="110"/>
      <c r="D399" s="167"/>
      <c r="E399" s="169" t="s">
        <v>503</v>
      </c>
      <c r="F399" s="105"/>
      <c r="G399" s="105"/>
      <c r="H399" s="105"/>
      <c r="I399" s="137">
        <v>2948094.97</v>
      </c>
      <c r="J399" s="137">
        <f aca="true" t="shared" si="22" ref="J399:J419">H399+I399</f>
        <v>2948094.97</v>
      </c>
    </row>
    <row r="400" spans="1:10" s="90" customFormat="1" ht="45.75" customHeight="1">
      <c r="A400" s="106"/>
      <c r="B400" s="108"/>
      <c r="C400" s="110" t="s">
        <v>768</v>
      </c>
      <c r="D400" s="127"/>
      <c r="E400" s="117" t="s">
        <v>769</v>
      </c>
      <c r="F400" s="105"/>
      <c r="G400" s="105">
        <f>G401</f>
        <v>4991500</v>
      </c>
      <c r="H400" s="105">
        <f aca="true" t="shared" si="23" ref="H400:H419">F400+G400</f>
        <v>4991500</v>
      </c>
      <c r="I400" s="105">
        <f>I401</f>
        <v>600000</v>
      </c>
      <c r="J400" s="105">
        <f t="shared" si="22"/>
        <v>5591500</v>
      </c>
    </row>
    <row r="401" spans="1:10" s="90" customFormat="1" ht="22.5" customHeight="1">
      <c r="A401" s="106"/>
      <c r="B401" s="108"/>
      <c r="C401" s="110"/>
      <c r="D401" s="127" t="s">
        <v>605</v>
      </c>
      <c r="E401" s="112" t="s">
        <v>606</v>
      </c>
      <c r="F401" s="105"/>
      <c r="G401" s="105">
        <v>4991500</v>
      </c>
      <c r="H401" s="105">
        <f t="shared" si="23"/>
        <v>4991500</v>
      </c>
      <c r="I401" s="105">
        <v>600000</v>
      </c>
      <c r="J401" s="105">
        <f t="shared" si="22"/>
        <v>5591500</v>
      </c>
    </row>
    <row r="402" spans="1:10" s="143" customFormat="1" ht="24.75" customHeight="1">
      <c r="A402" s="142"/>
      <c r="B402" s="108" t="s">
        <v>770</v>
      </c>
      <c r="C402" s="108"/>
      <c r="D402" s="108"/>
      <c r="E402" s="182" t="s">
        <v>771</v>
      </c>
      <c r="F402" s="105">
        <f>F403+F413</f>
        <v>3915635.69</v>
      </c>
      <c r="G402" s="105"/>
      <c r="H402" s="105">
        <f t="shared" si="23"/>
        <v>3915635.69</v>
      </c>
      <c r="I402" s="105"/>
      <c r="J402" s="105">
        <f t="shared" si="22"/>
        <v>3915635.69</v>
      </c>
    </row>
    <row r="403" spans="1:10" s="143" customFormat="1" ht="39.75" customHeight="1">
      <c r="A403" s="142"/>
      <c r="B403" s="108"/>
      <c r="C403" s="110" t="s">
        <v>697</v>
      </c>
      <c r="D403" s="110"/>
      <c r="E403" s="112" t="s">
        <v>698</v>
      </c>
      <c r="F403" s="105">
        <f>F404</f>
        <v>87500</v>
      </c>
      <c r="G403" s="105"/>
      <c r="H403" s="105">
        <f t="shared" si="23"/>
        <v>87500</v>
      </c>
      <c r="I403" s="105"/>
      <c r="J403" s="105">
        <f t="shared" si="22"/>
        <v>87500</v>
      </c>
    </row>
    <row r="404" spans="1:10" s="143" customFormat="1" ht="27.75" customHeight="1">
      <c r="A404" s="142"/>
      <c r="B404" s="108"/>
      <c r="C404" s="110" t="s">
        <v>772</v>
      </c>
      <c r="D404" s="110"/>
      <c r="E404" s="112" t="s">
        <v>773</v>
      </c>
      <c r="F404" s="105">
        <f>F405+F410</f>
        <v>87500</v>
      </c>
      <c r="G404" s="105"/>
      <c r="H404" s="105">
        <f t="shared" si="23"/>
        <v>87500</v>
      </c>
      <c r="I404" s="105"/>
      <c r="J404" s="105">
        <f t="shared" si="22"/>
        <v>87500</v>
      </c>
    </row>
    <row r="405" spans="1:10" s="143" customFormat="1" ht="41.25" customHeight="1">
      <c r="A405" s="142"/>
      <c r="B405" s="108"/>
      <c r="C405" s="110" t="s">
        <v>774</v>
      </c>
      <c r="D405" s="110"/>
      <c r="E405" s="112" t="s">
        <v>775</v>
      </c>
      <c r="F405" s="105">
        <f>F406+F408</f>
        <v>35000</v>
      </c>
      <c r="G405" s="105"/>
      <c r="H405" s="105">
        <f t="shared" si="23"/>
        <v>35000</v>
      </c>
      <c r="I405" s="105"/>
      <c r="J405" s="105">
        <f t="shared" si="22"/>
        <v>35000</v>
      </c>
    </row>
    <row r="406" spans="1:10" s="143" customFormat="1" ht="28.5" customHeight="1">
      <c r="A406" s="142"/>
      <c r="B406" s="108"/>
      <c r="C406" s="110" t="s">
        <v>776</v>
      </c>
      <c r="D406" s="110"/>
      <c r="E406" s="112" t="s">
        <v>777</v>
      </c>
      <c r="F406" s="105" t="s">
        <v>778</v>
      </c>
      <c r="G406" s="105"/>
      <c r="H406" s="105">
        <f t="shared" si="23"/>
        <v>30000</v>
      </c>
      <c r="I406" s="105"/>
      <c r="J406" s="105">
        <f t="shared" si="22"/>
        <v>30000</v>
      </c>
    </row>
    <row r="407" spans="1:10" s="143" customFormat="1" ht="30" customHeight="1">
      <c r="A407" s="142"/>
      <c r="B407" s="108"/>
      <c r="C407" s="110"/>
      <c r="D407" s="110">
        <v>200</v>
      </c>
      <c r="E407" s="117" t="s">
        <v>435</v>
      </c>
      <c r="F407" s="105">
        <v>30000</v>
      </c>
      <c r="G407" s="105"/>
      <c r="H407" s="105">
        <f t="shared" si="23"/>
        <v>30000</v>
      </c>
      <c r="I407" s="105"/>
      <c r="J407" s="105">
        <f t="shared" si="22"/>
        <v>30000</v>
      </c>
    </row>
    <row r="408" spans="1:10" s="143" customFormat="1" ht="39" customHeight="1">
      <c r="A408" s="142"/>
      <c r="B408" s="108"/>
      <c r="C408" s="110" t="s">
        <v>779</v>
      </c>
      <c r="D408" s="110"/>
      <c r="E408" s="112" t="s">
        <v>780</v>
      </c>
      <c r="F408" s="105">
        <v>5000</v>
      </c>
      <c r="G408" s="105"/>
      <c r="H408" s="105">
        <f t="shared" si="23"/>
        <v>5000</v>
      </c>
      <c r="I408" s="105"/>
      <c r="J408" s="105">
        <f t="shared" si="22"/>
        <v>5000</v>
      </c>
    </row>
    <row r="409" spans="1:10" s="143" customFormat="1" ht="27.75" customHeight="1">
      <c r="A409" s="142"/>
      <c r="B409" s="108"/>
      <c r="C409" s="110"/>
      <c r="D409" s="110">
        <v>200</v>
      </c>
      <c r="E409" s="117" t="s">
        <v>435</v>
      </c>
      <c r="F409" s="105">
        <v>5000</v>
      </c>
      <c r="G409" s="105"/>
      <c r="H409" s="105">
        <f t="shared" si="23"/>
        <v>5000</v>
      </c>
      <c r="I409" s="105"/>
      <c r="J409" s="105">
        <f t="shared" si="22"/>
        <v>5000</v>
      </c>
    </row>
    <row r="410" spans="1:10" s="143" customFormat="1" ht="25.5" customHeight="1">
      <c r="A410" s="142"/>
      <c r="B410" s="108"/>
      <c r="C410" s="110" t="s">
        <v>781</v>
      </c>
      <c r="D410" s="110"/>
      <c r="E410" s="112" t="s">
        <v>782</v>
      </c>
      <c r="F410" s="105">
        <f>F411</f>
        <v>52500</v>
      </c>
      <c r="G410" s="105"/>
      <c r="H410" s="105">
        <f t="shared" si="23"/>
        <v>52500</v>
      </c>
      <c r="I410" s="105"/>
      <c r="J410" s="105">
        <f t="shared" si="22"/>
        <v>52500</v>
      </c>
    </row>
    <row r="411" spans="1:10" s="143" customFormat="1" ht="39" customHeight="1">
      <c r="A411" s="142"/>
      <c r="B411" s="108"/>
      <c r="C411" s="110" t="s">
        <v>783</v>
      </c>
      <c r="D411" s="110"/>
      <c r="E411" s="112" t="s">
        <v>784</v>
      </c>
      <c r="F411" s="105">
        <v>52500</v>
      </c>
      <c r="G411" s="105"/>
      <c r="H411" s="105">
        <f t="shared" si="23"/>
        <v>52500</v>
      </c>
      <c r="I411" s="105"/>
      <c r="J411" s="105">
        <f t="shared" si="22"/>
        <v>52500</v>
      </c>
    </row>
    <row r="412" spans="1:10" s="143" customFormat="1" ht="21" customHeight="1">
      <c r="A412" s="142"/>
      <c r="B412" s="108"/>
      <c r="C412" s="110"/>
      <c r="D412" s="110">
        <v>800</v>
      </c>
      <c r="E412" s="112" t="s">
        <v>436</v>
      </c>
      <c r="F412" s="105">
        <v>52500</v>
      </c>
      <c r="G412" s="105"/>
      <c r="H412" s="105">
        <f t="shared" si="23"/>
        <v>52500</v>
      </c>
      <c r="I412" s="105"/>
      <c r="J412" s="105">
        <f t="shared" si="22"/>
        <v>52500</v>
      </c>
    </row>
    <row r="413" spans="1:10" s="143" customFormat="1" ht="42.75" customHeight="1">
      <c r="A413" s="142"/>
      <c r="B413" s="108"/>
      <c r="C413" s="110" t="s">
        <v>490</v>
      </c>
      <c r="D413" s="110"/>
      <c r="E413" s="112" t="s">
        <v>491</v>
      </c>
      <c r="F413" s="105">
        <f>F414+F430</f>
        <v>3828135.69</v>
      </c>
      <c r="G413" s="105"/>
      <c r="H413" s="105">
        <f t="shared" si="23"/>
        <v>3828135.69</v>
      </c>
      <c r="I413" s="105"/>
      <c r="J413" s="105">
        <f t="shared" si="22"/>
        <v>3828135.69</v>
      </c>
    </row>
    <row r="414" spans="1:10" s="143" customFormat="1" ht="32.25" customHeight="1">
      <c r="A414" s="142"/>
      <c r="B414" s="108"/>
      <c r="C414" s="110" t="s">
        <v>785</v>
      </c>
      <c r="D414" s="110"/>
      <c r="E414" s="112" t="s">
        <v>786</v>
      </c>
      <c r="F414" s="105">
        <f>F415+F427</f>
        <v>3748135.69</v>
      </c>
      <c r="G414" s="105"/>
      <c r="H414" s="105">
        <f t="shared" si="23"/>
        <v>3748135.69</v>
      </c>
      <c r="I414" s="105"/>
      <c r="J414" s="105">
        <f t="shared" si="22"/>
        <v>3748135.69</v>
      </c>
    </row>
    <row r="415" spans="1:10" s="143" customFormat="1" ht="21" customHeight="1">
      <c r="A415" s="142"/>
      <c r="B415" s="108"/>
      <c r="C415" s="110" t="s">
        <v>787</v>
      </c>
      <c r="D415" s="110"/>
      <c r="E415" s="112" t="s">
        <v>788</v>
      </c>
      <c r="F415" s="105">
        <f>F416+F422+F418</f>
        <v>3727135.69</v>
      </c>
      <c r="G415" s="105"/>
      <c r="H415" s="105">
        <f t="shared" si="23"/>
        <v>3727135.69</v>
      </c>
      <c r="I415" s="105"/>
      <c r="J415" s="105">
        <f t="shared" si="22"/>
        <v>3727135.69</v>
      </c>
    </row>
    <row r="416" spans="1:10" s="143" customFormat="1" ht="46.5" customHeight="1">
      <c r="A416" s="142"/>
      <c r="B416" s="108"/>
      <c r="C416" s="110" t="s">
        <v>789</v>
      </c>
      <c r="D416" s="110"/>
      <c r="E416" s="112" t="s">
        <v>790</v>
      </c>
      <c r="F416" s="105">
        <f>F417</f>
        <v>165109.69</v>
      </c>
      <c r="G416" s="105"/>
      <c r="H416" s="105">
        <f t="shared" si="23"/>
        <v>165109.69</v>
      </c>
      <c r="I416" s="105"/>
      <c r="J416" s="105">
        <f t="shared" si="22"/>
        <v>165109.69</v>
      </c>
    </row>
    <row r="417" spans="1:10" s="143" customFormat="1" ht="33" customHeight="1">
      <c r="A417" s="142"/>
      <c r="B417" s="108"/>
      <c r="C417" s="110"/>
      <c r="D417" s="110">
        <v>200</v>
      </c>
      <c r="E417" s="117" t="s">
        <v>435</v>
      </c>
      <c r="F417" s="105">
        <v>165109.69</v>
      </c>
      <c r="G417" s="105"/>
      <c r="H417" s="105">
        <f t="shared" si="23"/>
        <v>165109.69</v>
      </c>
      <c r="I417" s="105"/>
      <c r="J417" s="105">
        <f t="shared" si="22"/>
        <v>165109.69</v>
      </c>
    </row>
    <row r="418" spans="1:10" s="143" customFormat="1" ht="30" customHeight="1">
      <c r="A418" s="142"/>
      <c r="B418" s="108"/>
      <c r="C418" s="110" t="s">
        <v>791</v>
      </c>
      <c r="D418" s="110"/>
      <c r="E418" s="112" t="s">
        <v>792</v>
      </c>
      <c r="F418" s="105">
        <f>F419</f>
        <v>62026</v>
      </c>
      <c r="G418" s="105"/>
      <c r="H418" s="105">
        <f t="shared" si="23"/>
        <v>62026</v>
      </c>
      <c r="I418" s="105"/>
      <c r="J418" s="105">
        <f t="shared" si="22"/>
        <v>62026</v>
      </c>
    </row>
    <row r="419" spans="1:10" s="143" customFormat="1" ht="26.25" customHeight="1">
      <c r="A419" s="142"/>
      <c r="B419" s="108"/>
      <c r="C419" s="110"/>
      <c r="D419" s="110">
        <v>200</v>
      </c>
      <c r="E419" s="117" t="s">
        <v>435</v>
      </c>
      <c r="F419" s="105">
        <v>62026</v>
      </c>
      <c r="G419" s="105"/>
      <c r="H419" s="105">
        <f t="shared" si="23"/>
        <v>62026</v>
      </c>
      <c r="I419" s="105"/>
      <c r="J419" s="105">
        <f t="shared" si="22"/>
        <v>62026</v>
      </c>
    </row>
    <row r="420" spans="1:10" s="143" customFormat="1" ht="56.25" customHeight="1" hidden="1">
      <c r="A420" s="142"/>
      <c r="B420" s="108"/>
      <c r="C420" s="110" t="s">
        <v>793</v>
      </c>
      <c r="D420" s="110"/>
      <c r="E420" s="112" t="s">
        <v>794</v>
      </c>
      <c r="F420" s="105" t="s">
        <v>502</v>
      </c>
      <c r="G420" s="105"/>
      <c r="H420" s="105" t="s">
        <v>502</v>
      </c>
      <c r="I420" s="105"/>
      <c r="J420" s="105" t="s">
        <v>502</v>
      </c>
    </row>
    <row r="421" spans="1:10" s="143" customFormat="1" ht="30.75" customHeight="1" hidden="1">
      <c r="A421" s="142"/>
      <c r="B421" s="108"/>
      <c r="C421" s="110"/>
      <c r="D421" s="110">
        <v>200</v>
      </c>
      <c r="E421" s="112" t="s">
        <v>435</v>
      </c>
      <c r="F421" s="105" t="s">
        <v>502</v>
      </c>
      <c r="G421" s="105"/>
      <c r="H421" s="105" t="s">
        <v>502</v>
      </c>
      <c r="I421" s="105"/>
      <c r="J421" s="105" t="s">
        <v>502</v>
      </c>
    </row>
    <row r="422" spans="1:10" s="143" customFormat="1" ht="30.75" customHeight="1">
      <c r="A422" s="142"/>
      <c r="B422" s="108"/>
      <c r="C422" s="110" t="s">
        <v>795</v>
      </c>
      <c r="D422" s="110"/>
      <c r="E422" s="112" t="s">
        <v>796</v>
      </c>
      <c r="F422" s="105">
        <f>F423</f>
        <v>3500000</v>
      </c>
      <c r="G422" s="105"/>
      <c r="H422" s="105">
        <f aca="true" t="shared" si="24" ref="H422:H441">F422+G422</f>
        <v>3500000</v>
      </c>
      <c r="I422" s="105"/>
      <c r="J422" s="105">
        <f aca="true" t="shared" si="25" ref="J422:J441">H422+I422</f>
        <v>3500000</v>
      </c>
    </row>
    <row r="423" spans="1:10" s="143" customFormat="1" ht="30.75" customHeight="1">
      <c r="A423" s="142"/>
      <c r="B423" s="108"/>
      <c r="C423" s="110"/>
      <c r="D423" s="127" t="s">
        <v>499</v>
      </c>
      <c r="E423" s="117" t="s">
        <v>435</v>
      </c>
      <c r="F423" s="105">
        <f>F425+F426</f>
        <v>3500000</v>
      </c>
      <c r="G423" s="105"/>
      <c r="H423" s="105">
        <f t="shared" si="24"/>
        <v>3500000</v>
      </c>
      <c r="I423" s="105"/>
      <c r="J423" s="105">
        <f t="shared" si="25"/>
        <v>3500000</v>
      </c>
    </row>
    <row r="424" spans="1:10" s="143" customFormat="1" ht="16.5" customHeight="1">
      <c r="A424" s="142"/>
      <c r="B424" s="108"/>
      <c r="C424" s="110"/>
      <c r="D424" s="127"/>
      <c r="E424" s="112" t="s">
        <v>500</v>
      </c>
      <c r="F424" s="105" t="s">
        <v>502</v>
      </c>
      <c r="G424" s="105"/>
      <c r="H424" s="105">
        <f t="shared" si="24"/>
        <v>0</v>
      </c>
      <c r="I424" s="105"/>
      <c r="J424" s="105">
        <f t="shared" si="25"/>
        <v>0</v>
      </c>
    </row>
    <row r="425" spans="1:10" s="143" customFormat="1" ht="16.5" customHeight="1">
      <c r="A425" s="142"/>
      <c r="B425" s="108"/>
      <c r="C425" s="110"/>
      <c r="D425" s="127"/>
      <c r="E425" s="112" t="s">
        <v>501</v>
      </c>
      <c r="F425" s="105" t="s">
        <v>797</v>
      </c>
      <c r="G425" s="105"/>
      <c r="H425" s="105">
        <f t="shared" si="24"/>
        <v>2975000</v>
      </c>
      <c r="I425" s="105"/>
      <c r="J425" s="105">
        <f t="shared" si="25"/>
        <v>2975000</v>
      </c>
    </row>
    <row r="426" spans="1:10" s="143" customFormat="1" ht="18.75" customHeight="1">
      <c r="A426" s="142"/>
      <c r="B426" s="108"/>
      <c r="C426" s="110"/>
      <c r="D426" s="127"/>
      <c r="E426" s="112" t="s">
        <v>503</v>
      </c>
      <c r="F426" s="105" t="s">
        <v>798</v>
      </c>
      <c r="G426" s="105"/>
      <c r="H426" s="105">
        <f t="shared" si="24"/>
        <v>525000</v>
      </c>
      <c r="I426" s="105"/>
      <c r="J426" s="105">
        <f t="shared" si="25"/>
        <v>525000</v>
      </c>
    </row>
    <row r="427" spans="1:10" s="143" customFormat="1" ht="30.75" customHeight="1">
      <c r="A427" s="142"/>
      <c r="B427" s="108"/>
      <c r="C427" s="110" t="s">
        <v>799</v>
      </c>
      <c r="D427" s="110"/>
      <c r="E427" s="112" t="s">
        <v>800</v>
      </c>
      <c r="F427" s="105" t="s">
        <v>801</v>
      </c>
      <c r="G427" s="105"/>
      <c r="H427" s="105">
        <f t="shared" si="24"/>
        <v>21000</v>
      </c>
      <c r="I427" s="105"/>
      <c r="J427" s="105">
        <f t="shared" si="25"/>
        <v>21000</v>
      </c>
    </row>
    <row r="428" spans="1:10" s="143" customFormat="1" ht="37.5" customHeight="1">
      <c r="A428" s="142"/>
      <c r="B428" s="108"/>
      <c r="C428" s="110" t="s">
        <v>802</v>
      </c>
      <c r="D428" s="110"/>
      <c r="E428" s="112" t="s">
        <v>803</v>
      </c>
      <c r="F428" s="105" t="s">
        <v>801</v>
      </c>
      <c r="G428" s="105"/>
      <c r="H428" s="105">
        <f t="shared" si="24"/>
        <v>21000</v>
      </c>
      <c r="I428" s="105"/>
      <c r="J428" s="105">
        <f t="shared" si="25"/>
        <v>21000</v>
      </c>
    </row>
    <row r="429" spans="1:10" s="143" customFormat="1" ht="30.75" customHeight="1">
      <c r="A429" s="142"/>
      <c r="B429" s="108"/>
      <c r="C429" s="110"/>
      <c r="D429" s="110">
        <v>200</v>
      </c>
      <c r="E429" s="117" t="s">
        <v>435</v>
      </c>
      <c r="F429" s="105" t="s">
        <v>801</v>
      </c>
      <c r="G429" s="105"/>
      <c r="H429" s="105">
        <f t="shared" si="24"/>
        <v>21000</v>
      </c>
      <c r="I429" s="105"/>
      <c r="J429" s="105">
        <f t="shared" si="25"/>
        <v>21000</v>
      </c>
    </row>
    <row r="430" spans="1:10" s="143" customFormat="1" ht="38.25" customHeight="1">
      <c r="A430" s="142"/>
      <c r="B430" s="108"/>
      <c r="C430" s="110" t="s">
        <v>492</v>
      </c>
      <c r="D430" s="110"/>
      <c r="E430" s="112" t="s">
        <v>493</v>
      </c>
      <c r="F430" s="105" t="s">
        <v>804</v>
      </c>
      <c r="G430" s="105"/>
      <c r="H430" s="105">
        <f t="shared" si="24"/>
        <v>80000</v>
      </c>
      <c r="I430" s="105"/>
      <c r="J430" s="105">
        <f t="shared" si="25"/>
        <v>80000</v>
      </c>
    </row>
    <row r="431" spans="1:10" s="143" customFormat="1" ht="30" customHeight="1">
      <c r="A431" s="142"/>
      <c r="B431" s="108"/>
      <c r="C431" s="110" t="s">
        <v>805</v>
      </c>
      <c r="D431" s="110"/>
      <c r="E431" s="112" t="s">
        <v>806</v>
      </c>
      <c r="F431" s="105" t="s">
        <v>778</v>
      </c>
      <c r="G431" s="105"/>
      <c r="H431" s="105">
        <f t="shared" si="24"/>
        <v>30000</v>
      </c>
      <c r="I431" s="105"/>
      <c r="J431" s="105">
        <f t="shared" si="25"/>
        <v>30000</v>
      </c>
    </row>
    <row r="432" spans="1:10" s="143" customFormat="1" ht="47.25" customHeight="1">
      <c r="A432" s="142"/>
      <c r="B432" s="108"/>
      <c r="C432" s="110" t="s">
        <v>807</v>
      </c>
      <c r="D432" s="110"/>
      <c r="E432" s="112" t="s">
        <v>808</v>
      </c>
      <c r="F432" s="105" t="s">
        <v>778</v>
      </c>
      <c r="G432" s="105"/>
      <c r="H432" s="105">
        <f t="shared" si="24"/>
        <v>30000</v>
      </c>
      <c r="I432" s="105"/>
      <c r="J432" s="105">
        <f t="shared" si="25"/>
        <v>30000</v>
      </c>
    </row>
    <row r="433" spans="1:10" s="143" customFormat="1" ht="27.75" customHeight="1">
      <c r="A433" s="142"/>
      <c r="B433" s="108"/>
      <c r="C433" s="110"/>
      <c r="D433" s="110">
        <v>200</v>
      </c>
      <c r="E433" s="117" t="s">
        <v>435</v>
      </c>
      <c r="F433" s="105" t="s">
        <v>778</v>
      </c>
      <c r="G433" s="105"/>
      <c r="H433" s="105">
        <f t="shared" si="24"/>
        <v>30000</v>
      </c>
      <c r="I433" s="105"/>
      <c r="J433" s="105">
        <f t="shared" si="25"/>
        <v>30000</v>
      </c>
    </row>
    <row r="434" spans="1:10" s="143" customFormat="1" ht="40.5" customHeight="1">
      <c r="A434" s="142"/>
      <c r="B434" s="108"/>
      <c r="C434" s="110" t="s">
        <v>809</v>
      </c>
      <c r="D434" s="110"/>
      <c r="E434" s="183" t="s">
        <v>810</v>
      </c>
      <c r="F434" s="105" t="s">
        <v>811</v>
      </c>
      <c r="G434" s="105"/>
      <c r="H434" s="105">
        <f t="shared" si="24"/>
        <v>50000</v>
      </c>
      <c r="I434" s="105"/>
      <c r="J434" s="105">
        <f t="shared" si="25"/>
        <v>50000</v>
      </c>
    </row>
    <row r="435" spans="1:10" s="143" customFormat="1" ht="40.5" customHeight="1">
      <c r="A435" s="142"/>
      <c r="B435" s="108"/>
      <c r="C435" s="110" t="s">
        <v>812</v>
      </c>
      <c r="D435" s="110"/>
      <c r="E435" s="183" t="s">
        <v>813</v>
      </c>
      <c r="F435" s="105" t="s">
        <v>811</v>
      </c>
      <c r="G435" s="105"/>
      <c r="H435" s="105">
        <f t="shared" si="24"/>
        <v>50000</v>
      </c>
      <c r="I435" s="105"/>
      <c r="J435" s="105">
        <f t="shared" si="25"/>
        <v>50000</v>
      </c>
    </row>
    <row r="436" spans="1:10" s="143" customFormat="1" ht="36.75" customHeight="1">
      <c r="A436" s="142"/>
      <c r="B436" s="108"/>
      <c r="C436" s="110"/>
      <c r="D436" s="110">
        <v>200</v>
      </c>
      <c r="E436" s="117" t="s">
        <v>435</v>
      </c>
      <c r="F436" s="105" t="s">
        <v>811</v>
      </c>
      <c r="G436" s="105"/>
      <c r="H436" s="105">
        <f t="shared" si="24"/>
        <v>50000</v>
      </c>
      <c r="I436" s="105"/>
      <c r="J436" s="105">
        <f t="shared" si="25"/>
        <v>50000</v>
      </c>
    </row>
    <row r="437" spans="1:10" s="90" customFormat="1" ht="12.75">
      <c r="A437" s="106"/>
      <c r="B437" s="99" t="s">
        <v>127</v>
      </c>
      <c r="C437" s="113"/>
      <c r="D437" s="113"/>
      <c r="E437" s="107" t="s">
        <v>814</v>
      </c>
      <c r="F437" s="105">
        <f>F438+F475+F501+F579</f>
        <v>78454336.94999999</v>
      </c>
      <c r="G437" s="105">
        <f>G438+G475+G501+G579</f>
        <v>-2783264.7</v>
      </c>
      <c r="H437" s="105">
        <f t="shared" si="24"/>
        <v>75671072.24999999</v>
      </c>
      <c r="I437" s="105">
        <f>I438+I475+I579+I501</f>
        <v>2348302.610000001</v>
      </c>
      <c r="J437" s="105">
        <f t="shared" si="25"/>
        <v>78019374.85999998</v>
      </c>
    </row>
    <row r="438" spans="1:10" s="90" customFormat="1" ht="12.75">
      <c r="A438" s="106"/>
      <c r="B438" s="108" t="s">
        <v>129</v>
      </c>
      <c r="C438" s="113"/>
      <c r="D438" s="113"/>
      <c r="E438" s="124" t="s">
        <v>130</v>
      </c>
      <c r="F438" s="105">
        <f>F439+F448+F454</f>
        <v>23231115.22</v>
      </c>
      <c r="G438" s="105">
        <f>G439</f>
        <v>1000000</v>
      </c>
      <c r="H438" s="105">
        <f t="shared" si="24"/>
        <v>24231115.22</v>
      </c>
      <c r="I438" s="105">
        <f>I439+I454</f>
        <v>180300.18</v>
      </c>
      <c r="J438" s="105">
        <f t="shared" si="25"/>
        <v>24411415.4</v>
      </c>
    </row>
    <row r="439" spans="1:10" s="90" customFormat="1" ht="38.25">
      <c r="A439" s="106"/>
      <c r="B439" s="108"/>
      <c r="C439" s="180" t="s">
        <v>815</v>
      </c>
      <c r="D439" s="180"/>
      <c r="E439" s="181" t="s">
        <v>816</v>
      </c>
      <c r="F439" s="105">
        <f>F440</f>
        <v>1500000</v>
      </c>
      <c r="G439" s="105">
        <f>G440</f>
        <v>1000000</v>
      </c>
      <c r="H439" s="105">
        <f t="shared" si="24"/>
        <v>2500000</v>
      </c>
      <c r="I439" s="105">
        <f>I445</f>
        <v>146659</v>
      </c>
      <c r="J439" s="105">
        <f t="shared" si="25"/>
        <v>2646659</v>
      </c>
    </row>
    <row r="440" spans="1:10" s="90" customFormat="1" ht="12.75">
      <c r="A440" s="106"/>
      <c r="B440" s="108"/>
      <c r="C440" s="119" t="s">
        <v>817</v>
      </c>
      <c r="D440" s="119"/>
      <c r="E440" s="120" t="s">
        <v>818</v>
      </c>
      <c r="F440" s="105">
        <f>F441+F443</f>
        <v>1500000</v>
      </c>
      <c r="G440" s="105">
        <f>G443</f>
        <v>1000000</v>
      </c>
      <c r="H440" s="105">
        <f t="shared" si="24"/>
        <v>2500000</v>
      </c>
      <c r="I440" s="105">
        <f>I443</f>
        <v>0</v>
      </c>
      <c r="J440" s="105">
        <f t="shared" si="25"/>
        <v>2500000</v>
      </c>
    </row>
    <row r="441" spans="1:10" s="90" customFormat="1" ht="10.5" customHeight="1">
      <c r="A441" s="106"/>
      <c r="B441" s="108"/>
      <c r="C441" s="119" t="s">
        <v>819</v>
      </c>
      <c r="D441" s="119"/>
      <c r="E441" s="120" t="s">
        <v>820</v>
      </c>
      <c r="F441" s="105"/>
      <c r="G441" s="105"/>
      <c r="H441" s="105">
        <f t="shared" si="24"/>
        <v>0</v>
      </c>
      <c r="I441" s="105"/>
      <c r="J441" s="105">
        <f t="shared" si="25"/>
        <v>0</v>
      </c>
    </row>
    <row r="442" spans="1:10" s="90" customFormat="1" ht="25.5" hidden="1">
      <c r="A442" s="106"/>
      <c r="B442" s="108"/>
      <c r="C442" s="119"/>
      <c r="D442" s="127" t="s">
        <v>499</v>
      </c>
      <c r="E442" s="112" t="s">
        <v>448</v>
      </c>
      <c r="F442" s="105"/>
      <c r="G442" s="105"/>
      <c r="H442" s="105"/>
      <c r="I442" s="105"/>
      <c r="J442" s="105"/>
    </row>
    <row r="443" spans="1:10" s="90" customFormat="1" ht="38.25">
      <c r="A443" s="106"/>
      <c r="B443" s="108"/>
      <c r="C443" s="119" t="s">
        <v>821</v>
      </c>
      <c r="D443" s="127"/>
      <c r="E443" s="117" t="s">
        <v>822</v>
      </c>
      <c r="F443" s="105">
        <f>F444</f>
        <v>1500000</v>
      </c>
      <c r="G443" s="105">
        <f>G444</f>
        <v>1000000</v>
      </c>
      <c r="H443" s="105">
        <f>F443+G443</f>
        <v>2500000</v>
      </c>
      <c r="I443" s="105">
        <f>I444</f>
        <v>0</v>
      </c>
      <c r="J443" s="105">
        <f>H443+I443</f>
        <v>2500000</v>
      </c>
    </row>
    <row r="444" spans="1:10" s="90" customFormat="1" ht="25.5">
      <c r="A444" s="106"/>
      <c r="B444" s="108"/>
      <c r="C444" s="119"/>
      <c r="D444" s="127" t="s">
        <v>605</v>
      </c>
      <c r="E444" s="112" t="s">
        <v>606</v>
      </c>
      <c r="F444" s="105">
        <v>1500000</v>
      </c>
      <c r="G444" s="105">
        <v>1000000</v>
      </c>
      <c r="H444" s="105">
        <f>F444+G444</f>
        <v>2500000</v>
      </c>
      <c r="I444" s="105"/>
      <c r="J444" s="105">
        <f>H444+I444</f>
        <v>2500000</v>
      </c>
    </row>
    <row r="445" spans="1:10" s="90" customFormat="1" ht="63.75">
      <c r="A445" s="106"/>
      <c r="B445" s="108"/>
      <c r="C445" s="128" t="s">
        <v>823</v>
      </c>
      <c r="D445" s="127"/>
      <c r="E445" s="117" t="s">
        <v>824</v>
      </c>
      <c r="F445" s="184"/>
      <c r="G445" s="185"/>
      <c r="H445" s="105"/>
      <c r="I445" s="185">
        <f>I446</f>
        <v>146659</v>
      </c>
      <c r="J445" s="105">
        <f>I445+H445</f>
        <v>146659</v>
      </c>
    </row>
    <row r="446" spans="1:10" s="90" customFormat="1" ht="63.75">
      <c r="A446" s="106"/>
      <c r="B446" s="108"/>
      <c r="C446" s="128" t="s">
        <v>825</v>
      </c>
      <c r="D446" s="127"/>
      <c r="E446" s="117" t="s">
        <v>826</v>
      </c>
      <c r="F446" s="184"/>
      <c r="G446" s="185"/>
      <c r="H446" s="105"/>
      <c r="I446" s="185">
        <f>I447</f>
        <v>146659</v>
      </c>
      <c r="J446" s="105">
        <f>I446+H446</f>
        <v>146659</v>
      </c>
    </row>
    <row r="447" spans="1:10" s="90" customFormat="1" ht="25.5">
      <c r="A447" s="106"/>
      <c r="B447" s="108"/>
      <c r="C447" s="119"/>
      <c r="D447" s="110">
        <v>200</v>
      </c>
      <c r="E447" s="117" t="s">
        <v>435</v>
      </c>
      <c r="F447" s="184"/>
      <c r="G447" s="185"/>
      <c r="H447" s="105"/>
      <c r="I447" s="185">
        <v>146659</v>
      </c>
      <c r="J447" s="105">
        <f>I447+H447</f>
        <v>146659</v>
      </c>
    </row>
    <row r="448" spans="1:10" s="90" customFormat="1" ht="38.25">
      <c r="A448" s="106"/>
      <c r="B448" s="108"/>
      <c r="C448" s="110" t="s">
        <v>827</v>
      </c>
      <c r="D448" s="113"/>
      <c r="E448" s="115" t="s">
        <v>828</v>
      </c>
      <c r="F448" s="105" t="s">
        <v>829</v>
      </c>
      <c r="G448" s="105"/>
      <c r="H448" s="105">
        <f aca="true" t="shared" si="26" ref="H448:H457">F448+G448</f>
        <v>21631115.22</v>
      </c>
      <c r="I448" s="105"/>
      <c r="J448" s="105">
        <f aca="true" t="shared" si="27" ref="J448:J457">H448+I448</f>
        <v>21631115.22</v>
      </c>
    </row>
    <row r="449" spans="1:10" s="90" customFormat="1" ht="38.25">
      <c r="A449" s="106"/>
      <c r="B449" s="108"/>
      <c r="C449" s="110" t="s">
        <v>830</v>
      </c>
      <c r="D449" s="113"/>
      <c r="E449" s="115" t="s">
        <v>831</v>
      </c>
      <c r="F449" s="105" t="s">
        <v>829</v>
      </c>
      <c r="G449" s="105"/>
      <c r="H449" s="105">
        <f t="shared" si="26"/>
        <v>21631115.22</v>
      </c>
      <c r="I449" s="105"/>
      <c r="J449" s="105">
        <f t="shared" si="27"/>
        <v>21631115.22</v>
      </c>
    </row>
    <row r="450" spans="1:10" s="90" customFormat="1" ht="38.25">
      <c r="A450" s="106"/>
      <c r="B450" s="108"/>
      <c r="C450" s="110" t="s">
        <v>832</v>
      </c>
      <c r="D450" s="113"/>
      <c r="E450" s="115" t="s">
        <v>833</v>
      </c>
      <c r="F450" s="105" t="s">
        <v>834</v>
      </c>
      <c r="G450" s="105"/>
      <c r="H450" s="105">
        <f t="shared" si="26"/>
        <v>20118449.82</v>
      </c>
      <c r="I450" s="105"/>
      <c r="J450" s="105">
        <f t="shared" si="27"/>
        <v>20118449.82</v>
      </c>
    </row>
    <row r="451" spans="1:10" s="90" customFormat="1" ht="29.25" customHeight="1">
      <c r="A451" s="106"/>
      <c r="B451" s="108"/>
      <c r="C451" s="110"/>
      <c r="D451" s="110">
        <v>400</v>
      </c>
      <c r="E451" s="112" t="s">
        <v>835</v>
      </c>
      <c r="F451" s="105" t="s">
        <v>834</v>
      </c>
      <c r="G451" s="105"/>
      <c r="H451" s="105">
        <f t="shared" si="26"/>
        <v>20118449.82</v>
      </c>
      <c r="I451" s="105"/>
      <c r="J451" s="105">
        <f t="shared" si="27"/>
        <v>20118449.82</v>
      </c>
    </row>
    <row r="452" spans="1:10" s="90" customFormat="1" ht="38.25">
      <c r="A452" s="106"/>
      <c r="B452" s="108"/>
      <c r="C452" s="110" t="s">
        <v>836</v>
      </c>
      <c r="D452" s="110"/>
      <c r="E452" s="112" t="s">
        <v>837</v>
      </c>
      <c r="F452" s="105" t="s">
        <v>838</v>
      </c>
      <c r="G452" s="105"/>
      <c r="H452" s="105">
        <f t="shared" si="26"/>
        <v>1512665.4</v>
      </c>
      <c r="I452" s="105"/>
      <c r="J452" s="105">
        <f t="shared" si="27"/>
        <v>1512665.4</v>
      </c>
    </row>
    <row r="453" spans="1:10" s="90" customFormat="1" ht="29.25" customHeight="1">
      <c r="A453" s="106"/>
      <c r="B453" s="108"/>
      <c r="C453" s="110"/>
      <c r="D453" s="110">
        <v>400</v>
      </c>
      <c r="E453" s="112" t="s">
        <v>835</v>
      </c>
      <c r="F453" s="105" t="s">
        <v>838</v>
      </c>
      <c r="G453" s="105"/>
      <c r="H453" s="105">
        <f t="shared" si="26"/>
        <v>1512665.4</v>
      </c>
      <c r="I453" s="105"/>
      <c r="J453" s="105">
        <f t="shared" si="27"/>
        <v>1512665.4</v>
      </c>
    </row>
    <row r="454" spans="1:10" s="90" customFormat="1" ht="12.75">
      <c r="A454" s="106"/>
      <c r="B454" s="108"/>
      <c r="C454" s="110" t="s">
        <v>417</v>
      </c>
      <c r="D454" s="111"/>
      <c r="E454" s="112" t="s">
        <v>418</v>
      </c>
      <c r="F454" s="105">
        <f>F455</f>
        <v>100000</v>
      </c>
      <c r="G454" s="105"/>
      <c r="H454" s="105">
        <f t="shared" si="26"/>
        <v>100000</v>
      </c>
      <c r="I454" s="105">
        <f>I455</f>
        <v>33641.18</v>
      </c>
      <c r="J454" s="105">
        <f t="shared" si="27"/>
        <v>133641.18</v>
      </c>
    </row>
    <row r="455" spans="1:10" s="90" customFormat="1" ht="38.25">
      <c r="A455" s="106"/>
      <c r="B455" s="108"/>
      <c r="C455" s="110" t="s">
        <v>517</v>
      </c>
      <c r="D455" s="110"/>
      <c r="E455" s="112" t="s">
        <v>518</v>
      </c>
      <c r="F455" s="105">
        <f>F456</f>
        <v>100000</v>
      </c>
      <c r="G455" s="105"/>
      <c r="H455" s="105">
        <f t="shared" si="26"/>
        <v>100000</v>
      </c>
      <c r="I455" s="105">
        <f>I473</f>
        <v>33641.18</v>
      </c>
      <c r="J455" s="105">
        <f t="shared" si="27"/>
        <v>133641.18</v>
      </c>
    </row>
    <row r="456" spans="1:10" s="90" customFormat="1" ht="25.5">
      <c r="A456" s="106"/>
      <c r="B456" s="108"/>
      <c r="C456" s="128" t="s">
        <v>839</v>
      </c>
      <c r="D456" s="110"/>
      <c r="E456" s="112" t="s">
        <v>840</v>
      </c>
      <c r="F456" s="105">
        <f>F457</f>
        <v>100000</v>
      </c>
      <c r="G456" s="105"/>
      <c r="H456" s="105">
        <f t="shared" si="26"/>
        <v>100000</v>
      </c>
      <c r="I456" s="105"/>
      <c r="J456" s="105">
        <f t="shared" si="27"/>
        <v>100000</v>
      </c>
    </row>
    <row r="457" spans="1:10" s="90" customFormat="1" ht="23.25" customHeight="1">
      <c r="A457" s="106"/>
      <c r="B457" s="108"/>
      <c r="C457" s="111"/>
      <c r="D457" s="110">
        <v>200</v>
      </c>
      <c r="E457" s="117" t="s">
        <v>435</v>
      </c>
      <c r="F457" s="105">
        <v>100000</v>
      </c>
      <c r="G457" s="105"/>
      <c r="H457" s="105">
        <f t="shared" si="26"/>
        <v>100000</v>
      </c>
      <c r="I457" s="105"/>
      <c r="J457" s="105">
        <f t="shared" si="27"/>
        <v>100000</v>
      </c>
    </row>
    <row r="458" spans="1:10" s="90" customFormat="1" ht="12.75" customHeight="1" hidden="1">
      <c r="A458" s="106"/>
      <c r="B458" s="108" t="s">
        <v>841</v>
      </c>
      <c r="C458" s="111"/>
      <c r="D458" s="110"/>
      <c r="E458" s="161" t="s">
        <v>842</v>
      </c>
      <c r="F458" s="105" t="s">
        <v>843</v>
      </c>
      <c r="G458" s="105"/>
      <c r="H458" s="105" t="s">
        <v>843</v>
      </c>
      <c r="I458" s="105"/>
      <c r="J458" s="105" t="s">
        <v>843</v>
      </c>
    </row>
    <row r="459" spans="1:10" s="90" customFormat="1" ht="38.25" customHeight="1" hidden="1">
      <c r="A459" s="106"/>
      <c r="B459" s="108"/>
      <c r="C459" s="110" t="s">
        <v>551</v>
      </c>
      <c r="D459" s="113"/>
      <c r="E459" s="115" t="s">
        <v>844</v>
      </c>
      <c r="F459" s="105" t="s">
        <v>845</v>
      </c>
      <c r="G459" s="105"/>
      <c r="H459" s="105" t="s">
        <v>845</v>
      </c>
      <c r="I459" s="105"/>
      <c r="J459" s="105" t="s">
        <v>845</v>
      </c>
    </row>
    <row r="460" spans="1:10" s="90" customFormat="1" ht="25.5" customHeight="1" hidden="1">
      <c r="A460" s="106"/>
      <c r="B460" s="108"/>
      <c r="C460" s="110" t="s">
        <v>846</v>
      </c>
      <c r="D460" s="113"/>
      <c r="E460" s="115" t="s">
        <v>847</v>
      </c>
      <c r="F460" s="105" t="s">
        <v>845</v>
      </c>
      <c r="G460" s="105"/>
      <c r="H460" s="105" t="s">
        <v>845</v>
      </c>
      <c r="I460" s="105"/>
      <c r="J460" s="105" t="s">
        <v>845</v>
      </c>
    </row>
    <row r="461" spans="1:10" s="90" customFormat="1" ht="30" customHeight="1" hidden="1">
      <c r="A461" s="106"/>
      <c r="B461" s="108"/>
      <c r="C461" s="110" t="s">
        <v>848</v>
      </c>
      <c r="D461" s="113"/>
      <c r="E461" s="115" t="s">
        <v>849</v>
      </c>
      <c r="F461" s="105" t="s">
        <v>850</v>
      </c>
      <c r="G461" s="105"/>
      <c r="H461" s="105" t="s">
        <v>850</v>
      </c>
      <c r="I461" s="105"/>
      <c r="J461" s="105" t="s">
        <v>850</v>
      </c>
    </row>
    <row r="462" spans="1:10" s="90" customFormat="1" ht="25.5" customHeight="1" hidden="1">
      <c r="A462" s="106"/>
      <c r="B462" s="108"/>
      <c r="C462" s="110"/>
      <c r="D462" s="110">
        <v>200</v>
      </c>
      <c r="E462" s="112" t="s">
        <v>448</v>
      </c>
      <c r="F462" s="105" t="s">
        <v>850</v>
      </c>
      <c r="G462" s="105"/>
      <c r="H462" s="105" t="s">
        <v>850</v>
      </c>
      <c r="I462" s="105"/>
      <c r="J462" s="105" t="s">
        <v>850</v>
      </c>
    </row>
    <row r="463" spans="1:10" s="90" customFormat="1" ht="12.75" customHeight="1" hidden="1">
      <c r="A463" s="106"/>
      <c r="B463" s="108"/>
      <c r="C463" s="110" t="s">
        <v>417</v>
      </c>
      <c r="D463" s="111"/>
      <c r="E463" s="112" t="s">
        <v>418</v>
      </c>
      <c r="F463" s="105" t="s">
        <v>502</v>
      </c>
      <c r="G463" s="105"/>
      <c r="H463" s="105" t="s">
        <v>502</v>
      </c>
      <c r="I463" s="105"/>
      <c r="J463" s="105" t="s">
        <v>502</v>
      </c>
    </row>
    <row r="464" spans="1:10" s="90" customFormat="1" ht="38.25" customHeight="1" hidden="1">
      <c r="A464" s="106"/>
      <c r="B464" s="108"/>
      <c r="C464" s="110" t="s">
        <v>517</v>
      </c>
      <c r="D464" s="110"/>
      <c r="E464" s="112" t="s">
        <v>518</v>
      </c>
      <c r="F464" s="105" t="s">
        <v>851</v>
      </c>
      <c r="G464" s="105"/>
      <c r="H464" s="105" t="s">
        <v>851</v>
      </c>
      <c r="I464" s="105"/>
      <c r="J464" s="105" t="s">
        <v>851</v>
      </c>
    </row>
    <row r="465" spans="1:10" s="90" customFormat="1" ht="12.75" customHeight="1" hidden="1">
      <c r="A465" s="106"/>
      <c r="B465" s="108"/>
      <c r="C465" s="128" t="s">
        <v>525</v>
      </c>
      <c r="D465" s="110"/>
      <c r="E465" s="115" t="s">
        <v>852</v>
      </c>
      <c r="F465" s="105" t="s">
        <v>851</v>
      </c>
      <c r="G465" s="105"/>
      <c r="H465" s="105" t="s">
        <v>851</v>
      </c>
      <c r="I465" s="105"/>
      <c r="J465" s="105" t="s">
        <v>851</v>
      </c>
    </row>
    <row r="466" spans="1:10" s="90" customFormat="1" ht="25.5" customHeight="1" hidden="1">
      <c r="A466" s="106"/>
      <c r="B466" s="108"/>
      <c r="C466" s="111"/>
      <c r="D466" s="110">
        <v>200</v>
      </c>
      <c r="E466" s="112" t="s">
        <v>448</v>
      </c>
      <c r="F466" s="105" t="s">
        <v>853</v>
      </c>
      <c r="G466" s="105"/>
      <c r="H466" s="105" t="s">
        <v>853</v>
      </c>
      <c r="I466" s="105"/>
      <c r="J466" s="105" t="s">
        <v>853</v>
      </c>
    </row>
    <row r="467" spans="1:10" s="90" customFormat="1" ht="12.75" customHeight="1" hidden="1">
      <c r="A467" s="106"/>
      <c r="B467" s="108"/>
      <c r="C467" s="128" t="s">
        <v>527</v>
      </c>
      <c r="D467" s="110"/>
      <c r="E467" s="112" t="s">
        <v>854</v>
      </c>
      <c r="F467" s="105" t="s">
        <v>853</v>
      </c>
      <c r="G467" s="105"/>
      <c r="H467" s="105" t="s">
        <v>853</v>
      </c>
      <c r="I467" s="105"/>
      <c r="J467" s="105" t="s">
        <v>853</v>
      </c>
    </row>
    <row r="468" spans="1:10" s="90" customFormat="1" ht="25.5" customHeight="1" hidden="1">
      <c r="A468" s="106"/>
      <c r="B468" s="108"/>
      <c r="C468" s="128"/>
      <c r="D468" s="110">
        <v>200</v>
      </c>
      <c r="E468" s="112" t="s">
        <v>448</v>
      </c>
      <c r="F468" s="105" t="s">
        <v>502</v>
      </c>
      <c r="G468" s="105"/>
      <c r="H468" s="105" t="s">
        <v>502</v>
      </c>
      <c r="I468" s="105"/>
      <c r="J468" s="105" t="s">
        <v>502</v>
      </c>
    </row>
    <row r="469" spans="1:10" s="90" customFormat="1" ht="38.25" customHeight="1" hidden="1">
      <c r="A469" s="106"/>
      <c r="B469" s="108"/>
      <c r="C469" s="128" t="s">
        <v>855</v>
      </c>
      <c r="D469" s="110"/>
      <c r="E469" s="112" t="s">
        <v>856</v>
      </c>
      <c r="F469" s="105" t="s">
        <v>857</v>
      </c>
      <c r="G469" s="105"/>
      <c r="H469" s="105" t="s">
        <v>857</v>
      </c>
      <c r="I469" s="105"/>
      <c r="J469" s="105" t="s">
        <v>857</v>
      </c>
    </row>
    <row r="470" spans="1:10" s="90" customFormat="1" ht="25.5" customHeight="1" hidden="1">
      <c r="A470" s="106"/>
      <c r="B470" s="108"/>
      <c r="C470" s="128"/>
      <c r="D470" s="110">
        <v>200</v>
      </c>
      <c r="E470" s="112" t="s">
        <v>448</v>
      </c>
      <c r="F470" s="105" t="s">
        <v>857</v>
      </c>
      <c r="G470" s="105"/>
      <c r="H470" s="105" t="s">
        <v>857</v>
      </c>
      <c r="I470" s="105"/>
      <c r="J470" s="105" t="s">
        <v>857</v>
      </c>
    </row>
    <row r="471" spans="1:10" s="90" customFormat="1" ht="12.75" customHeight="1" hidden="1">
      <c r="A471" s="106"/>
      <c r="B471" s="108"/>
      <c r="C471" s="128" t="s">
        <v>858</v>
      </c>
      <c r="D471" s="110"/>
      <c r="E471" s="112" t="s">
        <v>859</v>
      </c>
      <c r="F471" s="105" t="s">
        <v>860</v>
      </c>
      <c r="G471" s="105"/>
      <c r="H471" s="105" t="s">
        <v>860</v>
      </c>
      <c r="I471" s="105"/>
      <c r="J471" s="105" t="s">
        <v>860</v>
      </c>
    </row>
    <row r="472" spans="1:10" s="90" customFormat="1" ht="25.5" customHeight="1" hidden="1">
      <c r="A472" s="106"/>
      <c r="B472" s="108"/>
      <c r="C472" s="128"/>
      <c r="D472" s="110">
        <v>200</v>
      </c>
      <c r="E472" s="112" t="s">
        <v>435</v>
      </c>
      <c r="F472" s="105" t="s">
        <v>860</v>
      </c>
      <c r="G472" s="105"/>
      <c r="H472" s="105" t="s">
        <v>860</v>
      </c>
      <c r="I472" s="105"/>
      <c r="J472" s="105" t="s">
        <v>860</v>
      </c>
    </row>
    <row r="473" spans="1:10" s="90" customFormat="1" ht="37.5" customHeight="1">
      <c r="A473" s="106"/>
      <c r="B473" s="108"/>
      <c r="C473" s="132" t="s">
        <v>861</v>
      </c>
      <c r="D473" s="149"/>
      <c r="E473" s="151" t="s">
        <v>862</v>
      </c>
      <c r="F473" s="105"/>
      <c r="G473" s="105"/>
      <c r="H473" s="105"/>
      <c r="I473" s="105">
        <f>I474</f>
        <v>33641.18</v>
      </c>
      <c r="J473" s="105">
        <f>I473</f>
        <v>33641.18</v>
      </c>
    </row>
    <row r="474" spans="1:10" s="90" customFormat="1" ht="25.5" customHeight="1">
      <c r="A474" s="106"/>
      <c r="B474" s="108"/>
      <c r="C474" s="186"/>
      <c r="D474" s="149">
        <v>200</v>
      </c>
      <c r="E474" s="151" t="s">
        <v>863</v>
      </c>
      <c r="F474" s="105"/>
      <c r="G474" s="105"/>
      <c r="H474" s="105"/>
      <c r="I474" s="105">
        <v>33641.18</v>
      </c>
      <c r="J474" s="105">
        <f>I474</f>
        <v>33641.18</v>
      </c>
    </row>
    <row r="475" spans="1:10" s="90" customFormat="1" ht="12.75">
      <c r="A475" s="106"/>
      <c r="B475" s="108" t="s">
        <v>841</v>
      </c>
      <c r="C475" s="110"/>
      <c r="D475" s="110"/>
      <c r="E475" s="124" t="s">
        <v>842</v>
      </c>
      <c r="F475" s="105">
        <f>F476</f>
        <v>5050000</v>
      </c>
      <c r="G475" s="105">
        <f>G476</f>
        <v>2313886.8</v>
      </c>
      <c r="H475" s="105">
        <f aca="true" t="shared" si="28" ref="H475:H497">F475+G475</f>
        <v>7363886.8</v>
      </c>
      <c r="I475" s="105">
        <f>I476</f>
        <v>0</v>
      </c>
      <c r="J475" s="105">
        <f aca="true" t="shared" si="29" ref="J475:J497">H475+I475</f>
        <v>7363886.8</v>
      </c>
    </row>
    <row r="476" spans="1:10" s="90" customFormat="1" ht="38.25">
      <c r="A476" s="106"/>
      <c r="B476" s="108"/>
      <c r="C476" s="180" t="s">
        <v>815</v>
      </c>
      <c r="D476" s="180"/>
      <c r="E476" s="181" t="s">
        <v>816</v>
      </c>
      <c r="F476" s="105">
        <f>F477+F483</f>
        <v>5050000</v>
      </c>
      <c r="G476" s="105">
        <f>G477+G483+G489+G495</f>
        <v>2313886.8</v>
      </c>
      <c r="H476" s="105">
        <f t="shared" si="28"/>
        <v>7363886.8</v>
      </c>
      <c r="I476" s="105">
        <f>I477+I483+I489+I495</f>
        <v>0</v>
      </c>
      <c r="J476" s="105">
        <f t="shared" si="29"/>
        <v>7363886.8</v>
      </c>
    </row>
    <row r="477" spans="1:10" s="90" customFormat="1" ht="12.75">
      <c r="A477" s="106"/>
      <c r="B477" s="108"/>
      <c r="C477" s="119" t="s">
        <v>864</v>
      </c>
      <c r="D477" s="119"/>
      <c r="E477" s="120" t="s">
        <v>865</v>
      </c>
      <c r="F477" s="105">
        <f>F478</f>
        <v>2550000</v>
      </c>
      <c r="G477" s="105"/>
      <c r="H477" s="105">
        <f t="shared" si="28"/>
        <v>2550000</v>
      </c>
      <c r="I477" s="105"/>
      <c r="J477" s="105">
        <f t="shared" si="29"/>
        <v>2550000</v>
      </c>
    </row>
    <row r="478" spans="1:10" s="90" customFormat="1" ht="12.75">
      <c r="A478" s="106"/>
      <c r="B478" s="108"/>
      <c r="C478" s="119" t="s">
        <v>866</v>
      </c>
      <c r="D478" s="119"/>
      <c r="E478" s="120" t="s">
        <v>867</v>
      </c>
      <c r="F478" s="105">
        <f>F479</f>
        <v>2550000</v>
      </c>
      <c r="G478" s="105"/>
      <c r="H478" s="105">
        <f t="shared" si="28"/>
        <v>2550000</v>
      </c>
      <c r="I478" s="105"/>
      <c r="J478" s="105">
        <f t="shared" si="29"/>
        <v>2550000</v>
      </c>
    </row>
    <row r="479" spans="1:10" s="90" customFormat="1" ht="24.75" customHeight="1">
      <c r="A479" s="106"/>
      <c r="B479" s="108"/>
      <c r="C479" s="119"/>
      <c r="D479" s="127" t="s">
        <v>499</v>
      </c>
      <c r="E479" s="117" t="s">
        <v>435</v>
      </c>
      <c r="F479" s="105">
        <f>F481+F482</f>
        <v>2550000</v>
      </c>
      <c r="G479" s="105"/>
      <c r="H479" s="105">
        <f t="shared" si="28"/>
        <v>2550000</v>
      </c>
      <c r="I479" s="105"/>
      <c r="J479" s="105">
        <f t="shared" si="29"/>
        <v>2550000</v>
      </c>
    </row>
    <row r="480" spans="1:10" s="90" customFormat="1" ht="12.75">
      <c r="A480" s="106"/>
      <c r="B480" s="108"/>
      <c r="C480" s="119"/>
      <c r="D480" s="110"/>
      <c r="E480" s="112" t="s">
        <v>500</v>
      </c>
      <c r="F480" s="105"/>
      <c r="G480" s="105"/>
      <c r="H480" s="105">
        <f t="shared" si="28"/>
        <v>0</v>
      </c>
      <c r="I480" s="105"/>
      <c r="J480" s="105">
        <f t="shared" si="29"/>
        <v>0</v>
      </c>
    </row>
    <row r="481" spans="1:10" s="90" customFormat="1" ht="12.75">
      <c r="A481" s="106"/>
      <c r="B481" s="108"/>
      <c r="C481" s="119"/>
      <c r="D481" s="110"/>
      <c r="E481" s="112" t="s">
        <v>501</v>
      </c>
      <c r="F481" s="105">
        <v>1275000</v>
      </c>
      <c r="G481" s="105"/>
      <c r="H481" s="105">
        <f t="shared" si="28"/>
        <v>1275000</v>
      </c>
      <c r="I481" s="105"/>
      <c r="J481" s="105">
        <f t="shared" si="29"/>
        <v>1275000</v>
      </c>
    </row>
    <row r="482" spans="1:10" s="90" customFormat="1" ht="12.75">
      <c r="A482" s="106"/>
      <c r="B482" s="108"/>
      <c r="C482" s="119"/>
      <c r="D482" s="110"/>
      <c r="E482" s="112" t="s">
        <v>503</v>
      </c>
      <c r="F482" s="105">
        <v>1275000</v>
      </c>
      <c r="G482" s="105"/>
      <c r="H482" s="105">
        <f t="shared" si="28"/>
        <v>1275000</v>
      </c>
      <c r="I482" s="105"/>
      <c r="J482" s="105">
        <f t="shared" si="29"/>
        <v>1275000</v>
      </c>
    </row>
    <row r="483" spans="1:10" s="90" customFormat="1" ht="25.5">
      <c r="A483" s="106"/>
      <c r="B483" s="108"/>
      <c r="C483" s="119" t="s">
        <v>868</v>
      </c>
      <c r="D483" s="119"/>
      <c r="E483" s="187" t="s">
        <v>869</v>
      </c>
      <c r="F483" s="105">
        <f>F484</f>
        <v>2500000</v>
      </c>
      <c r="G483" s="105">
        <f>G484</f>
        <v>-391290</v>
      </c>
      <c r="H483" s="105">
        <f t="shared" si="28"/>
        <v>2108710</v>
      </c>
      <c r="I483" s="105">
        <f>I484</f>
        <v>0</v>
      </c>
      <c r="J483" s="105">
        <f t="shared" si="29"/>
        <v>2108710</v>
      </c>
    </row>
    <row r="484" spans="1:10" s="90" customFormat="1" ht="12.75">
      <c r="A484" s="106"/>
      <c r="B484" s="108"/>
      <c r="C484" s="119" t="s">
        <v>870</v>
      </c>
      <c r="D484" s="119"/>
      <c r="E484" s="187" t="s">
        <v>871</v>
      </c>
      <c r="F484" s="105">
        <f>F485</f>
        <v>2500000</v>
      </c>
      <c r="G484" s="105">
        <f>G485</f>
        <v>-391290</v>
      </c>
      <c r="H484" s="105">
        <f t="shared" si="28"/>
        <v>2108710</v>
      </c>
      <c r="I484" s="105">
        <f>I485</f>
        <v>0</v>
      </c>
      <c r="J484" s="105">
        <f t="shared" si="29"/>
        <v>2108710</v>
      </c>
    </row>
    <row r="485" spans="1:10" s="90" customFormat="1" ht="25.5">
      <c r="A485" s="106"/>
      <c r="B485" s="108"/>
      <c r="C485" s="119"/>
      <c r="D485" s="127" t="s">
        <v>499</v>
      </c>
      <c r="E485" s="117" t="s">
        <v>435</v>
      </c>
      <c r="F485" s="105">
        <f>F487+F488</f>
        <v>2500000</v>
      </c>
      <c r="G485" s="105">
        <f>G487+G488</f>
        <v>-391290</v>
      </c>
      <c r="H485" s="105">
        <f t="shared" si="28"/>
        <v>2108710</v>
      </c>
      <c r="I485" s="105">
        <f>I487+I488</f>
        <v>0</v>
      </c>
      <c r="J485" s="105">
        <f t="shared" si="29"/>
        <v>2108710</v>
      </c>
    </row>
    <row r="486" spans="1:10" s="90" customFormat="1" ht="18.75" customHeight="1">
      <c r="A486" s="106"/>
      <c r="B486" s="108"/>
      <c r="C486" s="188"/>
      <c r="D486" s="110"/>
      <c r="E486" s="112" t="s">
        <v>500</v>
      </c>
      <c r="F486" s="105"/>
      <c r="G486" s="105"/>
      <c r="H486" s="105">
        <f t="shared" si="28"/>
        <v>0</v>
      </c>
      <c r="I486" s="105"/>
      <c r="J486" s="105">
        <f t="shared" si="29"/>
        <v>0</v>
      </c>
    </row>
    <row r="487" spans="1:10" s="90" customFormat="1" ht="15.75" customHeight="1">
      <c r="A487" s="106"/>
      <c r="B487" s="108"/>
      <c r="C487" s="188"/>
      <c r="D487" s="110"/>
      <c r="E487" s="112" t="s">
        <v>501</v>
      </c>
      <c r="F487" s="105" t="s">
        <v>872</v>
      </c>
      <c r="G487" s="185">
        <v>-195645</v>
      </c>
      <c r="H487" s="105">
        <f t="shared" si="28"/>
        <v>1054355</v>
      </c>
      <c r="I487" s="185"/>
      <c r="J487" s="105">
        <f t="shared" si="29"/>
        <v>1054355</v>
      </c>
    </row>
    <row r="488" spans="1:10" s="90" customFormat="1" ht="12.75">
      <c r="A488" s="106"/>
      <c r="B488" s="108"/>
      <c r="C488" s="188"/>
      <c r="D488" s="110"/>
      <c r="E488" s="112" t="s">
        <v>503</v>
      </c>
      <c r="F488" s="105">
        <v>1250000</v>
      </c>
      <c r="G488" s="185">
        <v>-195645</v>
      </c>
      <c r="H488" s="105">
        <f t="shared" si="28"/>
        <v>1054355</v>
      </c>
      <c r="I488" s="185"/>
      <c r="J488" s="105">
        <f t="shared" si="29"/>
        <v>1054355</v>
      </c>
    </row>
    <row r="489" spans="1:10" s="90" customFormat="1" ht="25.5">
      <c r="A489" s="106"/>
      <c r="B489" s="108"/>
      <c r="C489" s="119" t="s">
        <v>873</v>
      </c>
      <c r="D489" s="119"/>
      <c r="E489" s="187" t="s">
        <v>874</v>
      </c>
      <c r="F489" s="105"/>
      <c r="G489" s="185">
        <f>G490</f>
        <v>1130121</v>
      </c>
      <c r="H489" s="105">
        <f t="shared" si="28"/>
        <v>1130121</v>
      </c>
      <c r="I489" s="185">
        <f>I490</f>
        <v>0</v>
      </c>
      <c r="J489" s="105">
        <f t="shared" si="29"/>
        <v>1130121</v>
      </c>
    </row>
    <row r="490" spans="1:10" s="90" customFormat="1" ht="25.5">
      <c r="A490" s="106"/>
      <c r="B490" s="108"/>
      <c r="C490" s="119" t="s">
        <v>875</v>
      </c>
      <c r="D490" s="119"/>
      <c r="E490" s="187" t="s">
        <v>876</v>
      </c>
      <c r="F490" s="105"/>
      <c r="G490" s="185">
        <f>G491</f>
        <v>1130121</v>
      </c>
      <c r="H490" s="105">
        <f t="shared" si="28"/>
        <v>1130121</v>
      </c>
      <c r="I490" s="185">
        <f>I491</f>
        <v>0</v>
      </c>
      <c r="J490" s="105">
        <f t="shared" si="29"/>
        <v>1130121</v>
      </c>
    </row>
    <row r="491" spans="1:10" s="90" customFormat="1" ht="25.5">
      <c r="A491" s="106"/>
      <c r="B491" s="108"/>
      <c r="C491" s="119"/>
      <c r="D491" s="127" t="s">
        <v>499</v>
      </c>
      <c r="E491" s="117" t="s">
        <v>435</v>
      </c>
      <c r="F491" s="105"/>
      <c r="G491" s="185">
        <f>G493+G494</f>
        <v>1130121</v>
      </c>
      <c r="H491" s="105">
        <f t="shared" si="28"/>
        <v>1130121</v>
      </c>
      <c r="I491" s="185">
        <f>I493+I494</f>
        <v>0</v>
      </c>
      <c r="J491" s="105">
        <f t="shared" si="29"/>
        <v>1130121</v>
      </c>
    </row>
    <row r="492" spans="1:10" s="90" customFormat="1" ht="12.75">
      <c r="A492" s="106"/>
      <c r="B492" s="108"/>
      <c r="C492" s="110"/>
      <c r="D492" s="127"/>
      <c r="E492" s="112" t="s">
        <v>500</v>
      </c>
      <c r="F492" s="105"/>
      <c r="G492" s="185"/>
      <c r="H492" s="105">
        <f t="shared" si="28"/>
        <v>0</v>
      </c>
      <c r="I492" s="185"/>
      <c r="J492" s="105">
        <f t="shared" si="29"/>
        <v>0</v>
      </c>
    </row>
    <row r="493" spans="1:10" s="90" customFormat="1" ht="12.75">
      <c r="A493" s="106"/>
      <c r="B493" s="108"/>
      <c r="C493" s="110"/>
      <c r="D493" s="127"/>
      <c r="E493" s="112" t="s">
        <v>501</v>
      </c>
      <c r="F493" s="105"/>
      <c r="G493" s="185">
        <v>565060.5</v>
      </c>
      <c r="H493" s="105">
        <f t="shared" si="28"/>
        <v>565060.5</v>
      </c>
      <c r="I493" s="185"/>
      <c r="J493" s="105">
        <f t="shared" si="29"/>
        <v>565060.5</v>
      </c>
    </row>
    <row r="494" spans="1:10" s="90" customFormat="1" ht="12.75">
      <c r="A494" s="106"/>
      <c r="B494" s="108"/>
      <c r="C494" s="110"/>
      <c r="D494" s="127"/>
      <c r="E494" s="112" t="s">
        <v>503</v>
      </c>
      <c r="F494" s="105"/>
      <c r="G494" s="185">
        <v>565060.5</v>
      </c>
      <c r="H494" s="105">
        <f t="shared" si="28"/>
        <v>565060.5</v>
      </c>
      <c r="I494" s="185"/>
      <c r="J494" s="105">
        <f t="shared" si="29"/>
        <v>565060.5</v>
      </c>
    </row>
    <row r="495" spans="1:10" s="90" customFormat="1" ht="12.75">
      <c r="A495" s="106"/>
      <c r="B495" s="108"/>
      <c r="C495" s="119" t="s">
        <v>877</v>
      </c>
      <c r="D495" s="119"/>
      <c r="E495" s="187" t="s">
        <v>878</v>
      </c>
      <c r="F495" s="105"/>
      <c r="G495" s="105">
        <f>G496</f>
        <v>1575055.8</v>
      </c>
      <c r="H495" s="105">
        <f t="shared" si="28"/>
        <v>1575055.8</v>
      </c>
      <c r="I495" s="105">
        <f>I496</f>
        <v>0</v>
      </c>
      <c r="J495" s="105">
        <f t="shared" si="29"/>
        <v>1575055.8</v>
      </c>
    </row>
    <row r="496" spans="1:10" s="90" customFormat="1" ht="12.75">
      <c r="A496" s="106"/>
      <c r="B496" s="108"/>
      <c r="C496" s="119" t="s">
        <v>879</v>
      </c>
      <c r="D496" s="119"/>
      <c r="E496" s="187" t="s">
        <v>880</v>
      </c>
      <c r="F496" s="105"/>
      <c r="G496" s="105">
        <f>G497</f>
        <v>1575055.8</v>
      </c>
      <c r="H496" s="105">
        <f t="shared" si="28"/>
        <v>1575055.8</v>
      </c>
      <c r="I496" s="105">
        <f>I497</f>
        <v>0</v>
      </c>
      <c r="J496" s="105">
        <f t="shared" si="29"/>
        <v>1575055.8</v>
      </c>
    </row>
    <row r="497" spans="1:10" s="90" customFormat="1" ht="25.5">
      <c r="A497" s="106"/>
      <c r="B497" s="108"/>
      <c r="C497" s="119"/>
      <c r="D497" s="127" t="s">
        <v>499</v>
      </c>
      <c r="E497" s="117" t="s">
        <v>435</v>
      </c>
      <c r="F497" s="105"/>
      <c r="G497" s="105">
        <f>G499+G500</f>
        <v>1575055.8</v>
      </c>
      <c r="H497" s="105">
        <f t="shared" si="28"/>
        <v>1575055.8</v>
      </c>
      <c r="I497" s="105">
        <f>I499+I500</f>
        <v>0</v>
      </c>
      <c r="J497" s="105">
        <f t="shared" si="29"/>
        <v>1575055.8</v>
      </c>
    </row>
    <row r="498" spans="1:10" s="90" customFormat="1" ht="12.75">
      <c r="A498" s="106"/>
      <c r="B498" s="108"/>
      <c r="C498" s="110"/>
      <c r="D498" s="127"/>
      <c r="E498" s="112" t="s">
        <v>500</v>
      </c>
      <c r="F498" s="105"/>
      <c r="G498" s="185"/>
      <c r="H498" s="105"/>
      <c r="I498" s="185"/>
      <c r="J498" s="105"/>
    </row>
    <row r="499" spans="1:10" s="90" customFormat="1" ht="18.75" customHeight="1">
      <c r="A499" s="106"/>
      <c r="B499" s="108"/>
      <c r="C499" s="110"/>
      <c r="D499" s="127"/>
      <c r="E499" s="112" t="s">
        <v>501</v>
      </c>
      <c r="F499" s="105"/>
      <c r="G499" s="185">
        <v>787527.9</v>
      </c>
      <c r="H499" s="105">
        <f aca="true" t="shared" si="30" ref="H499:H506">F499+G499</f>
        <v>787527.9</v>
      </c>
      <c r="I499" s="185"/>
      <c r="J499" s="105">
        <f aca="true" t="shared" si="31" ref="J499:J505">H499+I499</f>
        <v>787527.9</v>
      </c>
    </row>
    <row r="500" spans="1:10" s="90" customFormat="1" ht="18.75" customHeight="1">
      <c r="A500" s="106"/>
      <c r="B500" s="108"/>
      <c r="C500" s="110"/>
      <c r="D500" s="127"/>
      <c r="E500" s="112" t="s">
        <v>503</v>
      </c>
      <c r="F500" s="105"/>
      <c r="G500" s="185">
        <v>787527.9</v>
      </c>
      <c r="H500" s="105">
        <f t="shared" si="30"/>
        <v>787527.9</v>
      </c>
      <c r="I500" s="185"/>
      <c r="J500" s="105">
        <f t="shared" si="31"/>
        <v>787527.9</v>
      </c>
    </row>
    <row r="501" spans="1:10" s="90" customFormat="1" ht="12.75">
      <c r="A501" s="106"/>
      <c r="B501" s="108" t="s">
        <v>881</v>
      </c>
      <c r="C501" s="108"/>
      <c r="D501" s="108"/>
      <c r="E501" s="109" t="s">
        <v>882</v>
      </c>
      <c r="F501" s="105">
        <f>F516+F502+F569</f>
        <v>38886521.73</v>
      </c>
      <c r="G501" s="105">
        <f>G516+G502+G569</f>
        <v>-8097151.5</v>
      </c>
      <c r="H501" s="105">
        <f t="shared" si="30"/>
        <v>30789370.229999997</v>
      </c>
      <c r="I501" s="105">
        <f>I516+I502+I569+I513</f>
        <v>2168002.4300000006</v>
      </c>
      <c r="J501" s="105">
        <f t="shared" si="31"/>
        <v>32957372.659999996</v>
      </c>
    </row>
    <row r="502" spans="1:10" s="90" customFormat="1" ht="25.5">
      <c r="A502" s="106"/>
      <c r="B502" s="108"/>
      <c r="C502" s="110" t="s">
        <v>883</v>
      </c>
      <c r="D502" s="110"/>
      <c r="E502" s="112" t="s">
        <v>884</v>
      </c>
      <c r="F502" s="105">
        <f>F503+F510</f>
        <v>4597147.279999999</v>
      </c>
      <c r="G502" s="105"/>
      <c r="H502" s="105">
        <f t="shared" si="30"/>
        <v>4597147.279999999</v>
      </c>
      <c r="I502" s="105">
        <f>I503</f>
        <v>0.01000000024214387</v>
      </c>
      <c r="J502" s="105">
        <f t="shared" si="31"/>
        <v>4597147.289999999</v>
      </c>
    </row>
    <row r="503" spans="1:10" s="90" customFormat="1" ht="25.5">
      <c r="A503" s="106"/>
      <c r="B503" s="108"/>
      <c r="C503" s="128" t="s">
        <v>885</v>
      </c>
      <c r="D503" s="119"/>
      <c r="E503" s="112" t="s">
        <v>886</v>
      </c>
      <c r="F503" s="105">
        <f>F504</f>
        <v>4597147.279999999</v>
      </c>
      <c r="G503" s="105"/>
      <c r="H503" s="105">
        <f t="shared" si="30"/>
        <v>4597147.279999999</v>
      </c>
      <c r="I503" s="105">
        <f>I504</f>
        <v>0.01000000024214387</v>
      </c>
      <c r="J503" s="105">
        <f t="shared" si="31"/>
        <v>4597147.289999999</v>
      </c>
    </row>
    <row r="504" spans="1:10" s="90" customFormat="1" ht="12.75">
      <c r="A504" s="106"/>
      <c r="B504" s="108"/>
      <c r="C504" s="128" t="s">
        <v>887</v>
      </c>
      <c r="D504" s="119"/>
      <c r="E504" s="112" t="s">
        <v>888</v>
      </c>
      <c r="F504" s="105">
        <f>F505</f>
        <v>4597147.279999999</v>
      </c>
      <c r="G504" s="105"/>
      <c r="H504" s="105">
        <f t="shared" si="30"/>
        <v>4597147.279999999</v>
      </c>
      <c r="I504" s="105">
        <f>I505</f>
        <v>0.01000000024214387</v>
      </c>
      <c r="J504" s="105">
        <f t="shared" si="31"/>
        <v>4597147.289999999</v>
      </c>
    </row>
    <row r="505" spans="1:10" s="90" customFormat="1" ht="25.5">
      <c r="A505" s="106"/>
      <c r="B505" s="108"/>
      <c r="C505" s="128"/>
      <c r="D505" s="110">
        <v>200</v>
      </c>
      <c r="E505" s="117" t="s">
        <v>435</v>
      </c>
      <c r="F505" s="105">
        <f>F508+F509</f>
        <v>4597147.279999999</v>
      </c>
      <c r="G505" s="105"/>
      <c r="H505" s="105">
        <f t="shared" si="30"/>
        <v>4597147.279999999</v>
      </c>
      <c r="I505" s="105">
        <f>I507+I508</f>
        <v>0.01000000024214387</v>
      </c>
      <c r="J505" s="105">
        <f t="shared" si="31"/>
        <v>4597147.289999999</v>
      </c>
    </row>
    <row r="506" spans="1:10" s="90" customFormat="1" ht="12.75">
      <c r="A506" s="106"/>
      <c r="B506" s="108"/>
      <c r="C506" s="128"/>
      <c r="D506" s="119"/>
      <c r="E506" s="112" t="s">
        <v>500</v>
      </c>
      <c r="F506" s="105"/>
      <c r="G506" s="105"/>
      <c r="H506" s="105">
        <f t="shared" si="30"/>
        <v>0</v>
      </c>
      <c r="I506" s="105"/>
      <c r="J506" s="105"/>
    </row>
    <row r="507" spans="1:10" s="90" customFormat="1" ht="12.75">
      <c r="A507" s="106"/>
      <c r="B507" s="108"/>
      <c r="C507" s="128"/>
      <c r="D507" s="119"/>
      <c r="E507" s="112" t="s">
        <v>889</v>
      </c>
      <c r="F507" s="105"/>
      <c r="G507" s="105"/>
      <c r="H507" s="105"/>
      <c r="I507" s="105">
        <v>3930560.93</v>
      </c>
      <c r="J507" s="105">
        <f>H507+I507</f>
        <v>3930560.93</v>
      </c>
    </row>
    <row r="508" spans="1:10" s="90" customFormat="1" ht="12.75">
      <c r="A508" s="106"/>
      <c r="B508" s="108"/>
      <c r="C508" s="128"/>
      <c r="D508" s="119"/>
      <c r="E508" s="112" t="s">
        <v>501</v>
      </c>
      <c r="F508" s="189">
        <v>4137432.55</v>
      </c>
      <c r="G508" s="189"/>
      <c r="H508" s="105">
        <f>F508+G508</f>
        <v>4137432.55</v>
      </c>
      <c r="I508" s="189">
        <v>-3930560.92</v>
      </c>
      <c r="J508" s="105">
        <f>H508+I508</f>
        <v>206871.6299999999</v>
      </c>
    </row>
    <row r="509" spans="1:10" s="90" customFormat="1" ht="12" customHeight="1">
      <c r="A509" s="106"/>
      <c r="B509" s="108"/>
      <c r="C509" s="128"/>
      <c r="D509" s="127"/>
      <c r="E509" s="112" t="s">
        <v>503</v>
      </c>
      <c r="F509" s="189">
        <v>459714.73</v>
      </c>
      <c r="G509" s="189"/>
      <c r="H509" s="105">
        <f>F509+G509</f>
        <v>459714.73</v>
      </c>
      <c r="I509" s="189"/>
      <c r="J509" s="105">
        <f>H509+I509</f>
        <v>459714.73</v>
      </c>
    </row>
    <row r="510" spans="1:10" s="90" customFormat="1" ht="25.5" hidden="1">
      <c r="A510" s="106"/>
      <c r="B510" s="108"/>
      <c r="C510" s="128" t="s">
        <v>890</v>
      </c>
      <c r="D510" s="127"/>
      <c r="E510" s="117" t="s">
        <v>891</v>
      </c>
      <c r="F510" s="105">
        <f>F511</f>
        <v>0</v>
      </c>
      <c r="G510" s="105"/>
      <c r="H510" s="105">
        <f>H511</f>
        <v>0</v>
      </c>
      <c r="I510" s="105"/>
      <c r="J510" s="105">
        <f>J511</f>
        <v>0</v>
      </c>
    </row>
    <row r="511" spans="1:10" s="90" customFormat="1" ht="25.5" hidden="1">
      <c r="A511" s="106"/>
      <c r="B511" s="108"/>
      <c r="C511" s="128" t="s">
        <v>892</v>
      </c>
      <c r="D511" s="119"/>
      <c r="E511" s="129" t="s">
        <v>893</v>
      </c>
      <c r="F511" s="105">
        <f>F512</f>
        <v>0</v>
      </c>
      <c r="G511" s="105"/>
      <c r="H511" s="105">
        <f>H512</f>
        <v>0</v>
      </c>
      <c r="I511" s="105"/>
      <c r="J511" s="105">
        <f>J512</f>
        <v>0</v>
      </c>
    </row>
    <row r="512" spans="1:10" s="90" customFormat="1" ht="25.5" hidden="1">
      <c r="A512" s="106"/>
      <c r="B512" s="108"/>
      <c r="C512" s="128"/>
      <c r="D512" s="127" t="s">
        <v>499</v>
      </c>
      <c r="E512" s="117" t="s">
        <v>435</v>
      </c>
      <c r="F512" s="105">
        <v>0</v>
      </c>
      <c r="G512" s="105"/>
      <c r="H512" s="105">
        <v>0</v>
      </c>
      <c r="I512" s="105"/>
      <c r="J512" s="105">
        <v>0</v>
      </c>
    </row>
    <row r="513" spans="1:10" s="90" customFormat="1" ht="25.5">
      <c r="A513" s="106"/>
      <c r="B513" s="108"/>
      <c r="C513" s="128" t="s">
        <v>890</v>
      </c>
      <c r="D513" s="127"/>
      <c r="E513" s="117" t="s">
        <v>891</v>
      </c>
      <c r="F513" s="105"/>
      <c r="G513" s="105"/>
      <c r="H513" s="105"/>
      <c r="I513" s="105">
        <f>I514</f>
        <v>92000</v>
      </c>
      <c r="J513" s="105">
        <f aca="true" t="shared" si="32" ref="J513:J519">H513+I513</f>
        <v>92000</v>
      </c>
    </row>
    <row r="514" spans="1:10" s="90" customFormat="1" ht="25.5">
      <c r="A514" s="106"/>
      <c r="B514" s="108"/>
      <c r="C514" s="132" t="s">
        <v>892</v>
      </c>
      <c r="D514" s="119"/>
      <c r="E514" s="151" t="s">
        <v>893</v>
      </c>
      <c r="F514" s="105"/>
      <c r="G514" s="105"/>
      <c r="H514" s="105"/>
      <c r="I514" s="105">
        <f>I515</f>
        <v>92000</v>
      </c>
      <c r="J514" s="105">
        <f t="shared" si="32"/>
        <v>92000</v>
      </c>
    </row>
    <row r="515" spans="1:10" s="90" customFormat="1" ht="25.5">
      <c r="A515" s="106"/>
      <c r="B515" s="108"/>
      <c r="C515" s="132"/>
      <c r="D515" s="133" t="s">
        <v>499</v>
      </c>
      <c r="E515" s="134" t="s">
        <v>435</v>
      </c>
      <c r="F515" s="105"/>
      <c r="G515" s="105"/>
      <c r="H515" s="105"/>
      <c r="I515" s="105">
        <v>92000</v>
      </c>
      <c r="J515" s="105">
        <f t="shared" si="32"/>
        <v>92000</v>
      </c>
    </row>
    <row r="516" spans="1:10" s="90" customFormat="1" ht="38.25">
      <c r="A516" s="106"/>
      <c r="B516" s="108"/>
      <c r="C516" s="128" t="s">
        <v>815</v>
      </c>
      <c r="D516" s="127"/>
      <c r="E516" s="117" t="s">
        <v>816</v>
      </c>
      <c r="F516" s="105">
        <f>F517+F530+F535+F541+F547+F553</f>
        <v>33112137.45</v>
      </c>
      <c r="G516" s="105">
        <f>G517+G530+G535+G541+G547+G553+G559</f>
        <v>-8097151.5</v>
      </c>
      <c r="H516" s="105">
        <f>F516+G516</f>
        <v>25014985.95</v>
      </c>
      <c r="I516" s="105">
        <f>I517+I530+I535+I541+I547+I553+I559+I566</f>
        <v>2076002.3</v>
      </c>
      <c r="J516" s="105">
        <f t="shared" si="32"/>
        <v>27090988.25</v>
      </c>
    </row>
    <row r="517" spans="1:10" s="90" customFormat="1" ht="25.5">
      <c r="A517" s="106"/>
      <c r="B517" s="108"/>
      <c r="C517" s="128" t="s">
        <v>894</v>
      </c>
      <c r="D517" s="127"/>
      <c r="E517" s="117" t="s">
        <v>895</v>
      </c>
      <c r="F517" s="105">
        <f>F518+F524</f>
        <v>4979053</v>
      </c>
      <c r="G517" s="105">
        <f>G518</f>
        <v>0</v>
      </c>
      <c r="H517" s="105">
        <f>F517+G517</f>
        <v>4979053</v>
      </c>
      <c r="I517" s="105">
        <f>I518</f>
        <v>0</v>
      </c>
      <c r="J517" s="105">
        <f t="shared" si="32"/>
        <v>4979053</v>
      </c>
    </row>
    <row r="518" spans="1:10" s="90" customFormat="1" ht="12.75">
      <c r="A518" s="106"/>
      <c r="B518" s="108"/>
      <c r="C518" s="128" t="s">
        <v>896</v>
      </c>
      <c r="D518" s="127"/>
      <c r="E518" s="117" t="s">
        <v>897</v>
      </c>
      <c r="F518" s="105">
        <f>F519+F523</f>
        <v>3000000</v>
      </c>
      <c r="G518" s="105">
        <f>G519</f>
        <v>0</v>
      </c>
      <c r="H518" s="105">
        <f>F518+G518</f>
        <v>3000000</v>
      </c>
      <c r="I518" s="105">
        <f>I519</f>
        <v>0</v>
      </c>
      <c r="J518" s="105">
        <f t="shared" si="32"/>
        <v>3000000</v>
      </c>
    </row>
    <row r="519" spans="1:10" s="90" customFormat="1" ht="24.75" customHeight="1">
      <c r="A519" s="106"/>
      <c r="B519" s="108"/>
      <c r="C519" s="119"/>
      <c r="D519" s="110">
        <v>200</v>
      </c>
      <c r="E519" s="117" t="s">
        <v>435</v>
      </c>
      <c r="F519" s="105">
        <f>F522+F521</f>
        <v>2000000</v>
      </c>
      <c r="G519" s="105">
        <f>G522</f>
        <v>0</v>
      </c>
      <c r="H519" s="105">
        <f>F519+G519</f>
        <v>2000000</v>
      </c>
      <c r="I519" s="105">
        <f>I522</f>
        <v>0</v>
      </c>
      <c r="J519" s="105">
        <f t="shared" si="32"/>
        <v>2000000</v>
      </c>
    </row>
    <row r="520" spans="1:10" s="90" customFormat="1" ht="12.75" hidden="1">
      <c r="A520" s="106"/>
      <c r="B520" s="108"/>
      <c r="C520" s="119"/>
      <c r="D520" s="110"/>
      <c r="E520" s="112" t="s">
        <v>500</v>
      </c>
      <c r="F520" s="105" t="s">
        <v>502</v>
      </c>
      <c r="G520" s="105"/>
      <c r="H520" s="105"/>
      <c r="I520" s="105"/>
      <c r="J520" s="105"/>
    </row>
    <row r="521" spans="1:10" s="90" customFormat="1" ht="12.75" hidden="1">
      <c r="A521" s="106"/>
      <c r="B521" s="108"/>
      <c r="C521" s="119"/>
      <c r="D521" s="110"/>
      <c r="E521" s="112" t="s">
        <v>501</v>
      </c>
      <c r="F521" s="105">
        <v>0</v>
      </c>
      <c r="G521" s="105"/>
      <c r="H521" s="105"/>
      <c r="I521" s="105"/>
      <c r="J521" s="105"/>
    </row>
    <row r="522" spans="1:10" s="90" customFormat="1" ht="12.75">
      <c r="A522" s="106"/>
      <c r="B522" s="108"/>
      <c r="C522" s="119"/>
      <c r="D522" s="119"/>
      <c r="E522" s="112" t="s">
        <v>503</v>
      </c>
      <c r="F522" s="105">
        <v>2000000</v>
      </c>
      <c r="G522" s="130"/>
      <c r="H522" s="105">
        <f aca="true" t="shared" si="33" ref="H522:H546">F522+G522</f>
        <v>2000000</v>
      </c>
      <c r="I522" s="130"/>
      <c r="J522" s="105">
        <f aca="true" t="shared" si="34" ref="J522:J546">H522+I522</f>
        <v>2000000</v>
      </c>
    </row>
    <row r="523" spans="1:10" s="90" customFormat="1" ht="25.5">
      <c r="A523" s="106"/>
      <c r="B523" s="108"/>
      <c r="C523" s="119"/>
      <c r="D523" s="127" t="s">
        <v>605</v>
      </c>
      <c r="E523" s="190" t="s">
        <v>606</v>
      </c>
      <c r="F523" s="105">
        <v>1000000</v>
      </c>
      <c r="G523" s="105"/>
      <c r="H523" s="105">
        <f t="shared" si="33"/>
        <v>1000000</v>
      </c>
      <c r="I523" s="105"/>
      <c r="J523" s="105">
        <f t="shared" si="34"/>
        <v>1000000</v>
      </c>
    </row>
    <row r="524" spans="1:10" s="90" customFormat="1" ht="12.75">
      <c r="A524" s="106"/>
      <c r="B524" s="108"/>
      <c r="C524" s="119" t="s">
        <v>898</v>
      </c>
      <c r="D524" s="119"/>
      <c r="E524" s="120" t="s">
        <v>899</v>
      </c>
      <c r="F524" s="105">
        <f>F525</f>
        <v>1979053</v>
      </c>
      <c r="G524" s="105"/>
      <c r="H524" s="105">
        <f t="shared" si="33"/>
        <v>1979053</v>
      </c>
      <c r="I524" s="105"/>
      <c r="J524" s="105">
        <f t="shared" si="34"/>
        <v>1979053</v>
      </c>
    </row>
    <row r="525" spans="1:10" s="90" customFormat="1" ht="25.5">
      <c r="A525" s="106"/>
      <c r="B525" s="108"/>
      <c r="C525" s="119"/>
      <c r="D525" s="127" t="s">
        <v>499</v>
      </c>
      <c r="E525" s="117" t="s">
        <v>435</v>
      </c>
      <c r="F525" s="105">
        <f>F527</f>
        <v>1979053</v>
      </c>
      <c r="G525" s="105"/>
      <c r="H525" s="105">
        <f t="shared" si="33"/>
        <v>1979053</v>
      </c>
      <c r="I525" s="105"/>
      <c r="J525" s="105">
        <f t="shared" si="34"/>
        <v>1979053</v>
      </c>
    </row>
    <row r="526" spans="1:10" s="90" customFormat="1" ht="12.75">
      <c r="A526" s="106"/>
      <c r="B526" s="108"/>
      <c r="C526" s="119"/>
      <c r="D526" s="110"/>
      <c r="E526" s="112" t="s">
        <v>500</v>
      </c>
      <c r="F526" s="105"/>
      <c r="G526" s="105"/>
      <c r="H526" s="105">
        <f t="shared" si="33"/>
        <v>0</v>
      </c>
      <c r="I526" s="105"/>
      <c r="J526" s="105">
        <f t="shared" si="34"/>
        <v>0</v>
      </c>
    </row>
    <row r="527" spans="1:10" s="90" customFormat="1" ht="25.5">
      <c r="A527" s="106"/>
      <c r="B527" s="108"/>
      <c r="C527" s="119"/>
      <c r="D527" s="110"/>
      <c r="E527" s="135" t="s">
        <v>900</v>
      </c>
      <c r="F527" s="185">
        <f>F528+F529</f>
        <v>1979053</v>
      </c>
      <c r="G527" s="185"/>
      <c r="H527" s="105">
        <f t="shared" si="33"/>
        <v>1979053</v>
      </c>
      <c r="I527" s="185"/>
      <c r="J527" s="105">
        <f t="shared" si="34"/>
        <v>1979053</v>
      </c>
    </row>
    <row r="528" spans="1:10" s="90" customFormat="1" ht="12.75">
      <c r="A528" s="106"/>
      <c r="B528" s="108"/>
      <c r="C528" s="119"/>
      <c r="D528" s="110"/>
      <c r="E528" s="112" t="s">
        <v>501</v>
      </c>
      <c r="F528" s="185">
        <v>989526.5</v>
      </c>
      <c r="G528" s="185"/>
      <c r="H528" s="105">
        <f t="shared" si="33"/>
        <v>989526.5</v>
      </c>
      <c r="I528" s="185"/>
      <c r="J528" s="105">
        <f t="shared" si="34"/>
        <v>989526.5</v>
      </c>
    </row>
    <row r="529" spans="1:10" s="90" customFormat="1" ht="12.75">
      <c r="A529" s="106"/>
      <c r="B529" s="108"/>
      <c r="C529" s="119"/>
      <c r="D529" s="110"/>
      <c r="E529" s="112" t="s">
        <v>503</v>
      </c>
      <c r="F529" s="185">
        <v>989526.5</v>
      </c>
      <c r="G529" s="185"/>
      <c r="H529" s="105">
        <f t="shared" si="33"/>
        <v>989526.5</v>
      </c>
      <c r="I529" s="185"/>
      <c r="J529" s="105">
        <f t="shared" si="34"/>
        <v>989526.5</v>
      </c>
    </row>
    <row r="530" spans="1:10" s="90" customFormat="1" ht="18.75" customHeight="1">
      <c r="A530" s="106"/>
      <c r="B530" s="108"/>
      <c r="C530" s="128" t="s">
        <v>901</v>
      </c>
      <c r="D530" s="127"/>
      <c r="E530" s="112" t="s">
        <v>902</v>
      </c>
      <c r="F530" s="105">
        <f>F531</f>
        <v>23169171</v>
      </c>
      <c r="G530" s="185">
        <f>G531</f>
        <v>-7099294.8</v>
      </c>
      <c r="H530" s="105">
        <f t="shared" si="33"/>
        <v>16069876.2</v>
      </c>
      <c r="I530" s="185">
        <f>I531</f>
        <v>1000000</v>
      </c>
      <c r="J530" s="105">
        <f t="shared" si="34"/>
        <v>17069876.2</v>
      </c>
    </row>
    <row r="531" spans="1:10" s="90" customFormat="1" ht="20.25" customHeight="1">
      <c r="A531" s="106"/>
      <c r="B531" s="108"/>
      <c r="C531" s="128" t="s">
        <v>903</v>
      </c>
      <c r="D531" s="127"/>
      <c r="E531" s="112" t="s">
        <v>904</v>
      </c>
      <c r="F531" s="105">
        <f>F533+F534</f>
        <v>23169171</v>
      </c>
      <c r="G531" s="185">
        <f>G533+G534</f>
        <v>-7099294.8</v>
      </c>
      <c r="H531" s="105">
        <f t="shared" si="33"/>
        <v>16069876.2</v>
      </c>
      <c r="I531" s="185">
        <f>I533+I534</f>
        <v>1000000</v>
      </c>
      <c r="J531" s="105">
        <f t="shared" si="34"/>
        <v>17069876.2</v>
      </c>
    </row>
    <row r="532" spans="1:10" s="90" customFormat="1" ht="12.75">
      <c r="A532" s="106"/>
      <c r="B532" s="108"/>
      <c r="C532" s="119"/>
      <c r="D532" s="110"/>
      <c r="E532" s="112" t="s">
        <v>500</v>
      </c>
      <c r="F532" s="105"/>
      <c r="G532" s="185"/>
      <c r="H532" s="105">
        <f t="shared" si="33"/>
        <v>0</v>
      </c>
      <c r="I532" s="185"/>
      <c r="J532" s="105">
        <f t="shared" si="34"/>
        <v>0</v>
      </c>
    </row>
    <row r="533" spans="1:10" s="90" customFormat="1" ht="15.75" customHeight="1">
      <c r="A533" s="106"/>
      <c r="B533" s="108"/>
      <c r="C533" s="119"/>
      <c r="D533" s="110"/>
      <c r="E533" s="112" t="s">
        <v>501</v>
      </c>
      <c r="F533" s="185">
        <v>11584585.5</v>
      </c>
      <c r="G533" s="185">
        <v>-3549647.4</v>
      </c>
      <c r="H533" s="105">
        <f t="shared" si="33"/>
        <v>8034938.1</v>
      </c>
      <c r="I533" s="185">
        <v>500000</v>
      </c>
      <c r="J533" s="105">
        <f t="shared" si="34"/>
        <v>8534938.1</v>
      </c>
    </row>
    <row r="534" spans="1:10" s="90" customFormat="1" ht="21" customHeight="1">
      <c r="A534" s="106"/>
      <c r="B534" s="108"/>
      <c r="C534" s="119"/>
      <c r="D534" s="110"/>
      <c r="E534" s="112" t="s">
        <v>503</v>
      </c>
      <c r="F534" s="185">
        <v>11584585.5</v>
      </c>
      <c r="G534" s="185">
        <v>-3549647.4</v>
      </c>
      <c r="H534" s="105">
        <f t="shared" si="33"/>
        <v>8034938.1</v>
      </c>
      <c r="I534" s="185">
        <v>500000</v>
      </c>
      <c r="J534" s="105">
        <f t="shared" si="34"/>
        <v>8534938.1</v>
      </c>
    </row>
    <row r="535" spans="1:10" s="90" customFormat="1" ht="25.5">
      <c r="A535" s="106"/>
      <c r="B535" s="108"/>
      <c r="C535" s="110" t="s">
        <v>905</v>
      </c>
      <c r="D535" s="127"/>
      <c r="E535" s="112" t="s">
        <v>906</v>
      </c>
      <c r="F535" s="105">
        <f>F536</f>
        <v>1776501.72</v>
      </c>
      <c r="G535" s="105">
        <f>G536</f>
        <v>579741.03</v>
      </c>
      <c r="H535" s="105">
        <f t="shared" si="33"/>
        <v>2356242.75</v>
      </c>
      <c r="I535" s="105">
        <f>I536</f>
        <v>0.6</v>
      </c>
      <c r="J535" s="105">
        <f t="shared" si="34"/>
        <v>2356243.35</v>
      </c>
    </row>
    <row r="536" spans="1:10" s="90" customFormat="1" ht="12.75">
      <c r="A536" s="106"/>
      <c r="B536" s="108"/>
      <c r="C536" s="110" t="s">
        <v>907</v>
      </c>
      <c r="D536" s="113"/>
      <c r="E536" s="191" t="s">
        <v>908</v>
      </c>
      <c r="F536" s="105">
        <f>F537</f>
        <v>1776501.72</v>
      </c>
      <c r="G536" s="105">
        <f>G537</f>
        <v>579741.03</v>
      </c>
      <c r="H536" s="105">
        <f t="shared" si="33"/>
        <v>2356242.75</v>
      </c>
      <c r="I536" s="105">
        <f>I537</f>
        <v>0.6</v>
      </c>
      <c r="J536" s="105">
        <f t="shared" si="34"/>
        <v>2356243.35</v>
      </c>
    </row>
    <row r="537" spans="1:10" s="90" customFormat="1" ht="25.5">
      <c r="A537" s="106"/>
      <c r="B537" s="108"/>
      <c r="C537" s="110"/>
      <c r="D537" s="127" t="s">
        <v>499</v>
      </c>
      <c r="E537" s="117" t="s">
        <v>435</v>
      </c>
      <c r="F537" s="105">
        <f>F539+F540</f>
        <v>1776501.72</v>
      </c>
      <c r="G537" s="105">
        <f>G539+G540</f>
        <v>579741.03</v>
      </c>
      <c r="H537" s="105">
        <f t="shared" si="33"/>
        <v>2356242.75</v>
      </c>
      <c r="I537" s="105">
        <f>I539+I540</f>
        <v>0.6</v>
      </c>
      <c r="J537" s="105">
        <f t="shared" si="34"/>
        <v>2356243.35</v>
      </c>
    </row>
    <row r="538" spans="1:10" s="90" customFormat="1" ht="12.75">
      <c r="A538" s="106"/>
      <c r="B538" s="108"/>
      <c r="C538" s="110"/>
      <c r="D538" s="127"/>
      <c r="E538" s="112" t="s">
        <v>500</v>
      </c>
      <c r="F538" s="105"/>
      <c r="G538" s="105"/>
      <c r="H538" s="105">
        <f t="shared" si="33"/>
        <v>0</v>
      </c>
      <c r="I538" s="105"/>
      <c r="J538" s="105">
        <f t="shared" si="34"/>
        <v>0</v>
      </c>
    </row>
    <row r="539" spans="1:10" s="90" customFormat="1" ht="12.75">
      <c r="A539" s="106"/>
      <c r="B539" s="108"/>
      <c r="C539" s="110"/>
      <c r="D539" s="127"/>
      <c r="E539" s="112" t="s">
        <v>501</v>
      </c>
      <c r="F539" s="105">
        <v>1243551.2</v>
      </c>
      <c r="G539" s="192">
        <v>405818.74</v>
      </c>
      <c r="H539" s="105">
        <f t="shared" si="33"/>
        <v>1649369.94</v>
      </c>
      <c r="I539" s="192"/>
      <c r="J539" s="105">
        <f t="shared" si="34"/>
        <v>1649369.94</v>
      </c>
    </row>
    <row r="540" spans="1:10" s="90" customFormat="1" ht="24.75" customHeight="1">
      <c r="A540" s="106"/>
      <c r="B540" s="108"/>
      <c r="C540" s="110"/>
      <c r="D540" s="127"/>
      <c r="E540" s="112" t="s">
        <v>503</v>
      </c>
      <c r="F540" s="105">
        <v>532950.52</v>
      </c>
      <c r="G540" s="192">
        <v>173922.29</v>
      </c>
      <c r="H540" s="105">
        <f t="shared" si="33"/>
        <v>706872.81</v>
      </c>
      <c r="I540" s="192">
        <v>0.6</v>
      </c>
      <c r="J540" s="105">
        <f t="shared" si="34"/>
        <v>706873.41</v>
      </c>
    </row>
    <row r="541" spans="1:10" s="90" customFormat="1" ht="7.5" customHeight="1" hidden="1">
      <c r="A541" s="106"/>
      <c r="B541" s="108"/>
      <c r="C541" s="110" t="s">
        <v>909</v>
      </c>
      <c r="D541" s="127"/>
      <c r="E541" s="112" t="s">
        <v>910</v>
      </c>
      <c r="F541" s="193">
        <f>F542</f>
        <v>1671659.73</v>
      </c>
      <c r="G541" s="193">
        <f>G542</f>
        <v>-1671659.73</v>
      </c>
      <c r="H541" s="105">
        <f t="shared" si="33"/>
        <v>0</v>
      </c>
      <c r="I541" s="193">
        <f>I542</f>
        <v>0</v>
      </c>
      <c r="J541" s="105">
        <f t="shared" si="34"/>
        <v>0</v>
      </c>
    </row>
    <row r="542" spans="1:10" s="90" customFormat="1" ht="9.75" customHeight="1" hidden="1">
      <c r="A542" s="106"/>
      <c r="B542" s="108"/>
      <c r="C542" s="110" t="s">
        <v>911</v>
      </c>
      <c r="D542" s="113"/>
      <c r="E542" s="191" t="s">
        <v>912</v>
      </c>
      <c r="F542" s="193">
        <f>F543</f>
        <v>1671659.73</v>
      </c>
      <c r="G542" s="193">
        <f>G543</f>
        <v>-1671659.73</v>
      </c>
      <c r="H542" s="105">
        <f t="shared" si="33"/>
        <v>0</v>
      </c>
      <c r="I542" s="193">
        <f>I543</f>
        <v>0</v>
      </c>
      <c r="J542" s="105">
        <f t="shared" si="34"/>
        <v>0</v>
      </c>
    </row>
    <row r="543" spans="1:10" s="90" customFormat="1" ht="18" customHeight="1" hidden="1">
      <c r="A543" s="106"/>
      <c r="B543" s="108"/>
      <c r="C543" s="110"/>
      <c r="D543" s="127" t="s">
        <v>499</v>
      </c>
      <c r="E543" s="117" t="s">
        <v>435</v>
      </c>
      <c r="F543" s="193">
        <f>F545+F546</f>
        <v>1671659.73</v>
      </c>
      <c r="G543" s="193">
        <f>G545+G546</f>
        <v>-1671659.73</v>
      </c>
      <c r="H543" s="105">
        <f t="shared" si="33"/>
        <v>0</v>
      </c>
      <c r="I543" s="193">
        <f>I545+I546</f>
        <v>0</v>
      </c>
      <c r="J543" s="105">
        <f t="shared" si="34"/>
        <v>0</v>
      </c>
    </row>
    <row r="544" spans="1:10" s="90" customFormat="1" ht="21.75" customHeight="1" hidden="1">
      <c r="A544" s="106"/>
      <c r="B544" s="108"/>
      <c r="C544" s="110"/>
      <c r="D544" s="127"/>
      <c r="E544" s="112" t="s">
        <v>500</v>
      </c>
      <c r="F544" s="193"/>
      <c r="G544" s="193"/>
      <c r="H544" s="105">
        <f t="shared" si="33"/>
        <v>0</v>
      </c>
      <c r="I544" s="193"/>
      <c r="J544" s="105">
        <f t="shared" si="34"/>
        <v>0</v>
      </c>
    </row>
    <row r="545" spans="1:10" s="90" customFormat="1" ht="19.5" customHeight="1" hidden="1">
      <c r="A545" s="106"/>
      <c r="B545" s="108"/>
      <c r="C545" s="110"/>
      <c r="D545" s="127"/>
      <c r="E545" s="112" t="s">
        <v>501</v>
      </c>
      <c r="F545" s="193">
        <v>1170161.81</v>
      </c>
      <c r="G545" s="193">
        <v>-1170161.81</v>
      </c>
      <c r="H545" s="105">
        <f t="shared" si="33"/>
        <v>0</v>
      </c>
      <c r="I545" s="193"/>
      <c r="J545" s="105">
        <f t="shared" si="34"/>
        <v>0</v>
      </c>
    </row>
    <row r="546" spans="1:10" s="90" customFormat="1" ht="15" customHeight="1" hidden="1">
      <c r="A546" s="106"/>
      <c r="B546" s="108"/>
      <c r="C546" s="110"/>
      <c r="D546" s="127"/>
      <c r="E546" s="112" t="s">
        <v>503</v>
      </c>
      <c r="F546" s="193">
        <v>501497.92</v>
      </c>
      <c r="G546" s="193">
        <v>-501497.92</v>
      </c>
      <c r="H546" s="105">
        <f t="shared" si="33"/>
        <v>0</v>
      </c>
      <c r="I546" s="193"/>
      <c r="J546" s="105">
        <f t="shared" si="34"/>
        <v>0</v>
      </c>
    </row>
    <row r="547" spans="1:10" s="90" customFormat="1" ht="25.5">
      <c r="A547" s="106"/>
      <c r="B547" s="108"/>
      <c r="C547" s="119" t="s">
        <v>913</v>
      </c>
      <c r="D547" s="119"/>
      <c r="E547" s="187" t="s">
        <v>914</v>
      </c>
      <c r="F547" s="184">
        <f aca="true" t="shared" si="35" ref="F547:J548">F548</f>
        <v>662677</v>
      </c>
      <c r="G547" s="184">
        <f t="shared" si="35"/>
        <v>947136</v>
      </c>
      <c r="H547" s="184">
        <f t="shared" si="35"/>
        <v>1609813</v>
      </c>
      <c r="I547" s="184">
        <f t="shared" si="35"/>
        <v>0</v>
      </c>
      <c r="J547" s="184">
        <f t="shared" si="35"/>
        <v>1609813</v>
      </c>
    </row>
    <row r="548" spans="1:10" s="90" customFormat="1" ht="25.5">
      <c r="A548" s="106"/>
      <c r="B548" s="108"/>
      <c r="C548" s="119" t="s">
        <v>915</v>
      </c>
      <c r="D548" s="119"/>
      <c r="E548" s="187" t="s">
        <v>916</v>
      </c>
      <c r="F548" s="184">
        <f t="shared" si="35"/>
        <v>662677</v>
      </c>
      <c r="G548" s="184">
        <f t="shared" si="35"/>
        <v>947136</v>
      </c>
      <c r="H548" s="184">
        <f t="shared" si="35"/>
        <v>1609813</v>
      </c>
      <c r="I548" s="184">
        <f t="shared" si="35"/>
        <v>0</v>
      </c>
      <c r="J548" s="184">
        <f t="shared" si="35"/>
        <v>1609813</v>
      </c>
    </row>
    <row r="549" spans="1:10" s="90" customFormat="1" ht="25.5">
      <c r="A549" s="106"/>
      <c r="B549" s="108"/>
      <c r="C549" s="119"/>
      <c r="D549" s="127" t="s">
        <v>499</v>
      </c>
      <c r="E549" s="117" t="s">
        <v>435</v>
      </c>
      <c r="F549" s="184">
        <f>F551+F552</f>
        <v>662677</v>
      </c>
      <c r="G549" s="184">
        <f>G551+G552</f>
        <v>947136</v>
      </c>
      <c r="H549" s="184">
        <f>H551+H552</f>
        <v>1609813</v>
      </c>
      <c r="I549" s="184"/>
      <c r="J549" s="184">
        <f>J551+J552</f>
        <v>1609813</v>
      </c>
    </row>
    <row r="550" spans="1:10" s="90" customFormat="1" ht="12.75">
      <c r="A550" s="106"/>
      <c r="B550" s="108"/>
      <c r="C550" s="110"/>
      <c r="D550" s="127"/>
      <c r="E550" s="112" t="s">
        <v>500</v>
      </c>
      <c r="F550" s="184"/>
      <c r="G550" s="184"/>
      <c r="H550" s="184"/>
      <c r="I550" s="184"/>
      <c r="J550" s="184"/>
    </row>
    <row r="551" spans="1:10" s="90" customFormat="1" ht="12.75">
      <c r="A551" s="106"/>
      <c r="B551" s="108"/>
      <c r="C551" s="110"/>
      <c r="D551" s="127"/>
      <c r="E551" s="112" t="s">
        <v>501</v>
      </c>
      <c r="F551" s="184">
        <v>331338.5</v>
      </c>
      <c r="G551" s="184">
        <v>473568</v>
      </c>
      <c r="H551" s="184">
        <f>F551+G551</f>
        <v>804906.5</v>
      </c>
      <c r="I551" s="184"/>
      <c r="J551" s="184">
        <f>H551+I551</f>
        <v>804906.5</v>
      </c>
    </row>
    <row r="552" spans="1:10" s="90" customFormat="1" ht="24" customHeight="1">
      <c r="A552" s="106"/>
      <c r="B552" s="108"/>
      <c r="C552" s="110"/>
      <c r="D552" s="127"/>
      <c r="E552" s="112" t="s">
        <v>503</v>
      </c>
      <c r="F552" s="184">
        <v>331338.5</v>
      </c>
      <c r="G552" s="184">
        <v>473568</v>
      </c>
      <c r="H552" s="184">
        <f>F552+G552</f>
        <v>804906.5</v>
      </c>
      <c r="I552" s="184"/>
      <c r="J552" s="184">
        <f>H552+I552</f>
        <v>804906.5</v>
      </c>
    </row>
    <row r="553" spans="1:10" s="90" customFormat="1" ht="12.75" hidden="1">
      <c r="A553" s="106"/>
      <c r="B553" s="108"/>
      <c r="C553" s="119" t="s">
        <v>917</v>
      </c>
      <c r="D553" s="119"/>
      <c r="E553" s="187" t="s">
        <v>918</v>
      </c>
      <c r="F553" s="184">
        <f aca="true" t="shared" si="36" ref="F553:J554">F554</f>
        <v>853075</v>
      </c>
      <c r="G553" s="184">
        <f t="shared" si="36"/>
        <v>-853075</v>
      </c>
      <c r="H553" s="184">
        <f t="shared" si="36"/>
        <v>0</v>
      </c>
      <c r="I553" s="184">
        <f t="shared" si="36"/>
        <v>0</v>
      </c>
      <c r="J553" s="184">
        <f t="shared" si="36"/>
        <v>0</v>
      </c>
    </row>
    <row r="554" spans="1:10" s="90" customFormat="1" ht="12.75" hidden="1">
      <c r="A554" s="106"/>
      <c r="B554" s="108"/>
      <c r="C554" s="119" t="s">
        <v>919</v>
      </c>
      <c r="D554" s="119"/>
      <c r="E554" s="187" t="s">
        <v>920</v>
      </c>
      <c r="F554" s="184">
        <f t="shared" si="36"/>
        <v>853075</v>
      </c>
      <c r="G554" s="184">
        <f t="shared" si="36"/>
        <v>-853075</v>
      </c>
      <c r="H554" s="184">
        <f t="shared" si="36"/>
        <v>0</v>
      </c>
      <c r="I554" s="184">
        <f t="shared" si="36"/>
        <v>0</v>
      </c>
      <c r="J554" s="184">
        <f t="shared" si="36"/>
        <v>0</v>
      </c>
    </row>
    <row r="555" spans="1:10" s="90" customFormat="1" ht="25.5" hidden="1">
      <c r="A555" s="106"/>
      <c r="B555" s="108"/>
      <c r="C555" s="119"/>
      <c r="D555" s="127" t="s">
        <v>499</v>
      </c>
      <c r="E555" s="117" t="s">
        <v>435</v>
      </c>
      <c r="F555" s="184">
        <f>F557+F558</f>
        <v>853075</v>
      </c>
      <c r="G555" s="184">
        <f>G557+G558</f>
        <v>-853075</v>
      </c>
      <c r="H555" s="184">
        <f>H557+H558</f>
        <v>0</v>
      </c>
      <c r="I555" s="184">
        <f>I557+I558</f>
        <v>0</v>
      </c>
      <c r="J555" s="184">
        <f>J557+J558</f>
        <v>0</v>
      </c>
    </row>
    <row r="556" spans="1:10" s="90" customFormat="1" ht="12.75" hidden="1">
      <c r="A556" s="106"/>
      <c r="B556" s="108"/>
      <c r="C556" s="110"/>
      <c r="D556" s="127"/>
      <c r="E556" s="112" t="s">
        <v>500</v>
      </c>
      <c r="F556" s="184"/>
      <c r="G556" s="184"/>
      <c r="H556" s="184"/>
      <c r="I556" s="184"/>
      <c r="J556" s="184"/>
    </row>
    <row r="557" spans="1:10" s="90" customFormat="1" ht="15.75" customHeight="1" hidden="1">
      <c r="A557" s="106"/>
      <c r="B557" s="108"/>
      <c r="C557" s="110"/>
      <c r="D557" s="127"/>
      <c r="E557" s="112" t="s">
        <v>501</v>
      </c>
      <c r="F557" s="184">
        <v>426537.5</v>
      </c>
      <c r="G557" s="184">
        <v>-426537.5</v>
      </c>
      <c r="H557" s="184">
        <f>F557+G557</f>
        <v>0</v>
      </c>
      <c r="I557" s="184"/>
      <c r="J557" s="184">
        <f>H557+I557</f>
        <v>0</v>
      </c>
    </row>
    <row r="558" spans="1:10" s="90" customFormat="1" ht="30" customHeight="1" hidden="1">
      <c r="A558" s="106"/>
      <c r="B558" s="108"/>
      <c r="C558" s="110"/>
      <c r="D558" s="127"/>
      <c r="E558" s="112" t="s">
        <v>503</v>
      </c>
      <c r="F558" s="184">
        <v>426537.5</v>
      </c>
      <c r="G558" s="184">
        <v>-426537.5</v>
      </c>
      <c r="H558" s="184">
        <f>F558+G558</f>
        <v>0</v>
      </c>
      <c r="I558" s="184"/>
      <c r="J558" s="184">
        <f>H558+I558</f>
        <v>0</v>
      </c>
    </row>
    <row r="559" spans="1:10" s="90" customFormat="1" ht="25.5">
      <c r="A559" s="106"/>
      <c r="B559" s="108"/>
      <c r="C559" s="119" t="s">
        <v>921</v>
      </c>
      <c r="D559" s="119"/>
      <c r="E559" s="187" t="s">
        <v>922</v>
      </c>
      <c r="F559" s="184"/>
      <c r="G559" s="105">
        <f>G560</f>
        <v>1</v>
      </c>
      <c r="H559" s="105">
        <f>F559+G559</f>
        <v>1</v>
      </c>
      <c r="I559" s="105">
        <f>I560</f>
        <v>846906</v>
      </c>
      <c r="J559" s="105">
        <f>H559+I559</f>
        <v>846907</v>
      </c>
    </row>
    <row r="560" spans="1:10" s="90" customFormat="1" ht="12.75">
      <c r="A560" s="106"/>
      <c r="B560" s="108"/>
      <c r="C560" s="119" t="s">
        <v>923</v>
      </c>
      <c r="D560" s="119"/>
      <c r="E560" s="187" t="s">
        <v>924</v>
      </c>
      <c r="F560" s="184"/>
      <c r="G560" s="105">
        <f>G561</f>
        <v>1</v>
      </c>
      <c r="H560" s="105">
        <f>F560+G560</f>
        <v>1</v>
      </c>
      <c r="I560" s="105">
        <f>I561</f>
        <v>846906</v>
      </c>
      <c r="J560" s="105">
        <f>H560+I560</f>
        <v>846907</v>
      </c>
    </row>
    <row r="561" spans="1:10" s="90" customFormat="1" ht="25.5">
      <c r="A561" s="106"/>
      <c r="B561" s="108"/>
      <c r="C561" s="119"/>
      <c r="D561" s="127" t="s">
        <v>499</v>
      </c>
      <c r="E561" s="117" t="s">
        <v>435</v>
      </c>
      <c r="F561" s="184"/>
      <c r="G561" s="105">
        <f>G563+G564</f>
        <v>1</v>
      </c>
      <c r="H561" s="105">
        <f>F561+G561</f>
        <v>1</v>
      </c>
      <c r="I561" s="105">
        <f>I563+I564+I565</f>
        <v>846906</v>
      </c>
      <c r="J561" s="105">
        <f>H561+I561</f>
        <v>846907</v>
      </c>
    </row>
    <row r="562" spans="1:10" s="90" customFormat="1" ht="12.75">
      <c r="A562" s="106"/>
      <c r="B562" s="108"/>
      <c r="C562" s="110"/>
      <c r="D562" s="127"/>
      <c r="E562" s="112" t="s">
        <v>500</v>
      </c>
      <c r="F562" s="184"/>
      <c r="G562" s="185"/>
      <c r="H562" s="105"/>
      <c r="I562" s="185"/>
      <c r="J562" s="105"/>
    </row>
    <row r="563" spans="1:10" s="90" customFormat="1" ht="12.75">
      <c r="A563" s="106"/>
      <c r="B563" s="108"/>
      <c r="C563" s="110"/>
      <c r="D563" s="127"/>
      <c r="E563" s="112" t="s">
        <v>501</v>
      </c>
      <c r="F563" s="184"/>
      <c r="G563" s="185">
        <v>0</v>
      </c>
      <c r="H563" s="105">
        <f>F563+G563</f>
        <v>0</v>
      </c>
      <c r="I563" s="185">
        <v>762216</v>
      </c>
      <c r="J563" s="105">
        <f aca="true" t="shared" si="37" ref="J563:J574">H563+I563</f>
        <v>762216</v>
      </c>
    </row>
    <row r="564" spans="1:10" s="90" customFormat="1" ht="12.75">
      <c r="A564" s="106"/>
      <c r="B564" s="108"/>
      <c r="C564" s="110"/>
      <c r="D564" s="127"/>
      <c r="E564" s="112" t="s">
        <v>503</v>
      </c>
      <c r="F564" s="184"/>
      <c r="G564" s="185">
        <v>1</v>
      </c>
      <c r="H564" s="105">
        <f>F564+G564</f>
        <v>1</v>
      </c>
      <c r="I564" s="185"/>
      <c r="J564" s="105">
        <f t="shared" si="37"/>
        <v>1</v>
      </c>
    </row>
    <row r="565" spans="1:10" s="90" customFormat="1" ht="12.75">
      <c r="A565" s="106"/>
      <c r="B565" s="108"/>
      <c r="C565" s="110"/>
      <c r="D565" s="127"/>
      <c r="E565" s="151" t="s">
        <v>925</v>
      </c>
      <c r="F565" s="184"/>
      <c r="G565" s="185"/>
      <c r="H565" s="105"/>
      <c r="I565" s="185">
        <v>84690</v>
      </c>
      <c r="J565" s="105">
        <f t="shared" si="37"/>
        <v>84690</v>
      </c>
    </row>
    <row r="566" spans="1:10" s="90" customFormat="1" ht="38.25">
      <c r="A566" s="106"/>
      <c r="B566" s="108"/>
      <c r="C566" s="194" t="s">
        <v>926</v>
      </c>
      <c r="D566" s="167"/>
      <c r="E566" s="157" t="s">
        <v>927</v>
      </c>
      <c r="F566" s="184"/>
      <c r="G566" s="185"/>
      <c r="H566" s="105"/>
      <c r="I566" s="185">
        <f>I567</f>
        <v>229095.7</v>
      </c>
      <c r="J566" s="105">
        <f t="shared" si="37"/>
        <v>229095.7</v>
      </c>
    </row>
    <row r="567" spans="1:10" s="90" customFormat="1" ht="38.25">
      <c r="A567" s="106"/>
      <c r="B567" s="108"/>
      <c r="C567" s="128" t="s">
        <v>928</v>
      </c>
      <c r="D567" s="167"/>
      <c r="E567" s="157" t="s">
        <v>929</v>
      </c>
      <c r="F567" s="184"/>
      <c r="G567" s="185"/>
      <c r="H567" s="105"/>
      <c r="I567" s="185">
        <f>I568</f>
        <v>229095.7</v>
      </c>
      <c r="J567" s="105">
        <f t="shared" si="37"/>
        <v>229095.7</v>
      </c>
    </row>
    <row r="568" spans="1:10" s="90" customFormat="1" ht="25.5">
      <c r="A568" s="106"/>
      <c r="B568" s="108"/>
      <c r="C568" s="138"/>
      <c r="D568" s="150">
        <v>200</v>
      </c>
      <c r="E568" s="157" t="s">
        <v>435</v>
      </c>
      <c r="F568" s="184"/>
      <c r="G568" s="185"/>
      <c r="H568" s="105"/>
      <c r="I568" s="185">
        <v>229095.7</v>
      </c>
      <c r="J568" s="105">
        <f t="shared" si="37"/>
        <v>229095.7</v>
      </c>
    </row>
    <row r="569" spans="1:10" s="90" customFormat="1" ht="12.75">
      <c r="A569" s="106"/>
      <c r="B569" s="108"/>
      <c r="C569" s="110" t="s">
        <v>417</v>
      </c>
      <c r="D569" s="111"/>
      <c r="E569" s="112" t="s">
        <v>418</v>
      </c>
      <c r="F569" s="105">
        <f>F570+F575</f>
        <v>1177237</v>
      </c>
      <c r="G569" s="105"/>
      <c r="H569" s="105">
        <f>F569+G569</f>
        <v>1177237</v>
      </c>
      <c r="I569" s="105">
        <f>I570</f>
        <v>0.12</v>
      </c>
      <c r="J569" s="105">
        <f t="shared" si="37"/>
        <v>1177237.12</v>
      </c>
    </row>
    <row r="570" spans="1:10" s="90" customFormat="1" ht="38.25">
      <c r="A570" s="106"/>
      <c r="B570" s="108"/>
      <c r="C570" s="110" t="s">
        <v>517</v>
      </c>
      <c r="D570" s="110"/>
      <c r="E570" s="112" t="s">
        <v>518</v>
      </c>
      <c r="F570" s="105" t="s">
        <v>930</v>
      </c>
      <c r="G570" s="105"/>
      <c r="H570" s="105">
        <f>F570+G570</f>
        <v>1177237</v>
      </c>
      <c r="I570" s="105">
        <f>I571</f>
        <v>0.12</v>
      </c>
      <c r="J570" s="105">
        <f t="shared" si="37"/>
        <v>1177237.12</v>
      </c>
    </row>
    <row r="571" spans="1:10" s="90" customFormat="1" ht="21.75" customHeight="1">
      <c r="A571" s="106"/>
      <c r="B571" s="108"/>
      <c r="C571" s="132" t="s">
        <v>931</v>
      </c>
      <c r="D571" s="119"/>
      <c r="E571" s="151" t="s">
        <v>932</v>
      </c>
      <c r="F571" s="105"/>
      <c r="G571" s="105"/>
      <c r="H571" s="105"/>
      <c r="I571" s="105">
        <f>I572</f>
        <v>0.12</v>
      </c>
      <c r="J571" s="105">
        <f t="shared" si="37"/>
        <v>0.12</v>
      </c>
    </row>
    <row r="572" spans="1:10" s="90" customFormat="1" ht="25.5">
      <c r="A572" s="106"/>
      <c r="B572" s="108"/>
      <c r="C572" s="132"/>
      <c r="D572" s="133" t="s">
        <v>499</v>
      </c>
      <c r="E572" s="134" t="s">
        <v>435</v>
      </c>
      <c r="F572" s="105"/>
      <c r="G572" s="105"/>
      <c r="H572" s="105"/>
      <c r="I572" s="105">
        <v>0.12</v>
      </c>
      <c r="J572" s="105">
        <f t="shared" si="37"/>
        <v>0.12</v>
      </c>
    </row>
    <row r="573" spans="1:10" s="90" customFormat="1" ht="38.25">
      <c r="A573" s="106"/>
      <c r="B573" s="108"/>
      <c r="C573" s="110" t="s">
        <v>933</v>
      </c>
      <c r="D573" s="111"/>
      <c r="E573" s="112" t="s">
        <v>934</v>
      </c>
      <c r="F573" s="105" t="s">
        <v>930</v>
      </c>
      <c r="G573" s="105"/>
      <c r="H573" s="105">
        <f>F573+G573</f>
        <v>1177237</v>
      </c>
      <c r="I573" s="105"/>
      <c r="J573" s="105">
        <f t="shared" si="37"/>
        <v>1177237</v>
      </c>
    </row>
    <row r="574" spans="1:10" s="90" customFormat="1" ht="25.5">
      <c r="A574" s="106"/>
      <c r="B574" s="108"/>
      <c r="C574" s="110"/>
      <c r="D574" s="128">
        <v>200</v>
      </c>
      <c r="E574" s="117" t="s">
        <v>435</v>
      </c>
      <c r="F574" s="105" t="s">
        <v>930</v>
      </c>
      <c r="G574" s="105"/>
      <c r="H574" s="105">
        <f>F574+G574</f>
        <v>1177237</v>
      </c>
      <c r="I574" s="105"/>
      <c r="J574" s="105">
        <f t="shared" si="37"/>
        <v>1177237</v>
      </c>
    </row>
    <row r="575" spans="1:10" s="90" customFormat="1" ht="38.25" hidden="1">
      <c r="A575" s="106"/>
      <c r="B575" s="108"/>
      <c r="C575" s="110" t="s">
        <v>437</v>
      </c>
      <c r="D575" s="110"/>
      <c r="E575" s="112" t="s">
        <v>438</v>
      </c>
      <c r="F575" s="105">
        <f>F576</f>
        <v>0</v>
      </c>
      <c r="G575" s="105"/>
      <c r="H575" s="105">
        <f>H576</f>
        <v>0</v>
      </c>
      <c r="I575" s="105"/>
      <c r="J575" s="105">
        <f>J576</f>
        <v>0</v>
      </c>
    </row>
    <row r="576" spans="1:10" s="90" customFormat="1" ht="25.5" hidden="1">
      <c r="A576" s="106"/>
      <c r="B576" s="108"/>
      <c r="C576" s="110" t="s">
        <v>935</v>
      </c>
      <c r="D576" s="113"/>
      <c r="E576" s="115" t="s">
        <v>936</v>
      </c>
      <c r="F576" s="105">
        <f>F577</f>
        <v>0</v>
      </c>
      <c r="G576" s="105"/>
      <c r="H576" s="105">
        <f>H577</f>
        <v>0</v>
      </c>
      <c r="I576" s="105"/>
      <c r="J576" s="105">
        <f>J577</f>
        <v>0</v>
      </c>
    </row>
    <row r="577" spans="1:10" s="90" customFormat="1" ht="12.75" hidden="1">
      <c r="A577" s="106"/>
      <c r="B577" s="108"/>
      <c r="C577" s="110"/>
      <c r="D577" s="113" t="s">
        <v>640</v>
      </c>
      <c r="E577" s="115" t="s">
        <v>436</v>
      </c>
      <c r="F577" s="105">
        <v>0</v>
      </c>
      <c r="G577" s="105"/>
      <c r="H577" s="105">
        <v>0</v>
      </c>
      <c r="I577" s="105"/>
      <c r="J577" s="105">
        <v>0</v>
      </c>
    </row>
    <row r="578" spans="1:10" s="90" customFormat="1" ht="12.75" customHeight="1" hidden="1">
      <c r="A578" s="106"/>
      <c r="B578" s="108"/>
      <c r="C578" s="128"/>
      <c r="D578" s="110"/>
      <c r="E578" s="112"/>
      <c r="F578" s="105" t="s">
        <v>937</v>
      </c>
      <c r="G578" s="105"/>
      <c r="H578" s="105" t="s">
        <v>937</v>
      </c>
      <c r="I578" s="105"/>
      <c r="J578" s="105" t="s">
        <v>937</v>
      </c>
    </row>
    <row r="579" spans="1:10" s="90" customFormat="1" ht="12.75">
      <c r="A579" s="106"/>
      <c r="B579" s="108" t="s">
        <v>938</v>
      </c>
      <c r="C579" s="108"/>
      <c r="D579" s="108"/>
      <c r="E579" s="109" t="s">
        <v>939</v>
      </c>
      <c r="F579" s="105">
        <f aca="true" t="shared" si="38" ref="F579:G581">F580</f>
        <v>11286700</v>
      </c>
      <c r="G579" s="105">
        <f t="shared" si="38"/>
        <v>2000000</v>
      </c>
      <c r="H579" s="105">
        <f aca="true" t="shared" si="39" ref="H579:H599">F579+G579</f>
        <v>13286700</v>
      </c>
      <c r="I579" s="105">
        <f>I580</f>
        <v>0</v>
      </c>
      <c r="J579" s="105">
        <f aca="true" t="shared" si="40" ref="J579:J618">H579+I579</f>
        <v>13286700</v>
      </c>
    </row>
    <row r="580" spans="1:10" s="90" customFormat="1" ht="15">
      <c r="A580" s="106"/>
      <c r="B580" s="122"/>
      <c r="C580" s="110" t="s">
        <v>417</v>
      </c>
      <c r="D580" s="111"/>
      <c r="E580" s="112" t="s">
        <v>418</v>
      </c>
      <c r="F580" s="105">
        <f t="shared" si="38"/>
        <v>11286700</v>
      </c>
      <c r="G580" s="105">
        <f t="shared" si="38"/>
        <v>2000000</v>
      </c>
      <c r="H580" s="105">
        <f t="shared" si="39"/>
        <v>13286700</v>
      </c>
      <c r="I580" s="105">
        <f>I581</f>
        <v>0</v>
      </c>
      <c r="J580" s="105">
        <f t="shared" si="40"/>
        <v>13286700</v>
      </c>
    </row>
    <row r="581" spans="1:10" s="90" customFormat="1" ht="38.25">
      <c r="A581" s="106"/>
      <c r="B581" s="122"/>
      <c r="C581" s="110" t="s">
        <v>517</v>
      </c>
      <c r="D581" s="110"/>
      <c r="E581" s="112" t="s">
        <v>518</v>
      </c>
      <c r="F581" s="105">
        <f t="shared" si="38"/>
        <v>11286700</v>
      </c>
      <c r="G581" s="105">
        <f t="shared" si="38"/>
        <v>2000000</v>
      </c>
      <c r="H581" s="105">
        <f t="shared" si="39"/>
        <v>13286700</v>
      </c>
      <c r="I581" s="105">
        <f>I582</f>
        <v>0</v>
      </c>
      <c r="J581" s="105">
        <f t="shared" si="40"/>
        <v>13286700</v>
      </c>
    </row>
    <row r="582" spans="1:10" s="90" customFormat="1" ht="25.5">
      <c r="A582" s="106"/>
      <c r="B582" s="122"/>
      <c r="C582" s="110" t="s">
        <v>940</v>
      </c>
      <c r="D582" s="110"/>
      <c r="E582" s="112" t="s">
        <v>941</v>
      </c>
      <c r="F582" s="105">
        <f>F583+F584+F585</f>
        <v>11286700</v>
      </c>
      <c r="G582" s="195">
        <f>G583+G584</f>
        <v>2000000</v>
      </c>
      <c r="H582" s="105">
        <f t="shared" si="39"/>
        <v>13286700</v>
      </c>
      <c r="I582" s="195">
        <f>I583+I584</f>
        <v>0</v>
      </c>
      <c r="J582" s="105">
        <f t="shared" si="40"/>
        <v>13286700</v>
      </c>
    </row>
    <row r="583" spans="1:10" s="90" customFormat="1" ht="51">
      <c r="A583" s="106"/>
      <c r="B583" s="122"/>
      <c r="C583" s="110"/>
      <c r="D583" s="110">
        <v>100</v>
      </c>
      <c r="E583" s="112" t="s">
        <v>423</v>
      </c>
      <c r="F583" s="105">
        <v>7792151</v>
      </c>
      <c r="G583" s="137">
        <v>1178700</v>
      </c>
      <c r="H583" s="105">
        <f t="shared" si="39"/>
        <v>8970851</v>
      </c>
      <c r="I583" s="137"/>
      <c r="J583" s="105">
        <f t="shared" si="40"/>
        <v>8970851</v>
      </c>
    </row>
    <row r="584" spans="1:10" s="90" customFormat="1" ht="25.5">
      <c r="A584" s="106"/>
      <c r="B584" s="122"/>
      <c r="C584" s="110"/>
      <c r="D584" s="110">
        <v>200</v>
      </c>
      <c r="E584" s="117" t="s">
        <v>435</v>
      </c>
      <c r="F584" s="105">
        <v>3170637</v>
      </c>
      <c r="G584" s="137">
        <v>821300</v>
      </c>
      <c r="H584" s="105">
        <f t="shared" si="39"/>
        <v>3991937</v>
      </c>
      <c r="I584" s="137"/>
      <c r="J584" s="105">
        <f t="shared" si="40"/>
        <v>3991937</v>
      </c>
    </row>
    <row r="585" spans="1:10" s="90" customFormat="1" ht="15">
      <c r="A585" s="106"/>
      <c r="B585" s="122"/>
      <c r="C585" s="110"/>
      <c r="D585" s="110">
        <v>800</v>
      </c>
      <c r="E585" s="112" t="s">
        <v>436</v>
      </c>
      <c r="F585" s="105">
        <v>323912</v>
      </c>
      <c r="G585" s="105"/>
      <c r="H585" s="105">
        <f t="shared" si="39"/>
        <v>323912</v>
      </c>
      <c r="I585" s="105"/>
      <c r="J585" s="105">
        <f t="shared" si="40"/>
        <v>323912</v>
      </c>
    </row>
    <row r="586" spans="1:10" s="90" customFormat="1" ht="12.75">
      <c r="A586" s="106"/>
      <c r="B586" s="99" t="s">
        <v>252</v>
      </c>
      <c r="C586" s="99"/>
      <c r="D586" s="99"/>
      <c r="E586" s="107" t="s">
        <v>942</v>
      </c>
      <c r="F586" s="105">
        <f>F587+F600+F613</f>
        <v>11910400</v>
      </c>
      <c r="G586" s="105"/>
      <c r="H586" s="105">
        <f t="shared" si="39"/>
        <v>11910400</v>
      </c>
      <c r="I586" s="105">
        <f>I587</f>
        <v>496000</v>
      </c>
      <c r="J586" s="105">
        <f t="shared" si="40"/>
        <v>12406400</v>
      </c>
    </row>
    <row r="587" spans="1:10" s="90" customFormat="1" ht="12.75">
      <c r="A587" s="106"/>
      <c r="B587" s="108" t="s">
        <v>943</v>
      </c>
      <c r="C587" s="108"/>
      <c r="D587" s="108"/>
      <c r="E587" s="109" t="s">
        <v>944</v>
      </c>
      <c r="F587" s="105">
        <f>F588</f>
        <v>8706000</v>
      </c>
      <c r="G587" s="105"/>
      <c r="H587" s="105">
        <f t="shared" si="39"/>
        <v>8706000</v>
      </c>
      <c r="I587" s="105">
        <f>I588</f>
        <v>496000</v>
      </c>
      <c r="J587" s="105">
        <f t="shared" si="40"/>
        <v>9202000</v>
      </c>
    </row>
    <row r="588" spans="1:10" s="90" customFormat="1" ht="42.75" customHeight="1">
      <c r="A588" s="106"/>
      <c r="B588" s="108"/>
      <c r="C588" s="110" t="s">
        <v>945</v>
      </c>
      <c r="D588" s="110"/>
      <c r="E588" s="112" t="s">
        <v>946</v>
      </c>
      <c r="F588" s="105">
        <f>F589+F592+F597</f>
        <v>8706000</v>
      </c>
      <c r="G588" s="105"/>
      <c r="H588" s="105">
        <f t="shared" si="39"/>
        <v>8706000</v>
      </c>
      <c r="I588" s="105">
        <f>I597</f>
        <v>496000</v>
      </c>
      <c r="J588" s="105">
        <f t="shared" si="40"/>
        <v>9202000</v>
      </c>
    </row>
    <row r="589" spans="1:10" s="90" customFormat="1" ht="25.5">
      <c r="A589" s="106"/>
      <c r="B589" s="108"/>
      <c r="C589" s="110" t="s">
        <v>947</v>
      </c>
      <c r="D589" s="110"/>
      <c r="E589" s="112" t="s">
        <v>948</v>
      </c>
      <c r="F589" s="105">
        <f>F590</f>
        <v>8522000</v>
      </c>
      <c r="G589" s="105"/>
      <c r="H589" s="105">
        <f t="shared" si="39"/>
        <v>8522000</v>
      </c>
      <c r="I589" s="105"/>
      <c r="J589" s="105">
        <f t="shared" si="40"/>
        <v>8522000</v>
      </c>
    </row>
    <row r="590" spans="1:10" s="90" customFormat="1" ht="38.25">
      <c r="A590" s="106"/>
      <c r="B590" s="108"/>
      <c r="C590" s="110" t="s">
        <v>949</v>
      </c>
      <c r="D590" s="110"/>
      <c r="E590" s="112" t="s">
        <v>950</v>
      </c>
      <c r="F590" s="105">
        <f>F591</f>
        <v>8522000</v>
      </c>
      <c r="G590" s="105"/>
      <c r="H590" s="105">
        <f t="shared" si="39"/>
        <v>8522000</v>
      </c>
      <c r="I590" s="105"/>
      <c r="J590" s="105">
        <f t="shared" si="40"/>
        <v>8522000</v>
      </c>
    </row>
    <row r="591" spans="1:10" s="90" customFormat="1" ht="25.5">
      <c r="A591" s="106"/>
      <c r="B591" s="108"/>
      <c r="C591" s="110"/>
      <c r="D591" s="110">
        <v>600</v>
      </c>
      <c r="E591" s="112" t="s">
        <v>606</v>
      </c>
      <c r="F591" s="105">
        <v>8522000</v>
      </c>
      <c r="G591" s="105"/>
      <c r="H591" s="105">
        <f t="shared" si="39"/>
        <v>8522000</v>
      </c>
      <c r="I591" s="105"/>
      <c r="J591" s="105">
        <f t="shared" si="40"/>
        <v>8522000</v>
      </c>
    </row>
    <row r="592" spans="1:10" s="90" customFormat="1" ht="25.5">
      <c r="A592" s="106"/>
      <c r="B592" s="108"/>
      <c r="C592" s="110" t="s">
        <v>951</v>
      </c>
      <c r="D592" s="110"/>
      <c r="E592" s="196" t="s">
        <v>952</v>
      </c>
      <c r="F592" s="105">
        <f>F593+F595</f>
        <v>134000</v>
      </c>
      <c r="G592" s="105"/>
      <c r="H592" s="105">
        <f t="shared" si="39"/>
        <v>134000</v>
      </c>
      <c r="I592" s="105"/>
      <c r="J592" s="105">
        <f t="shared" si="40"/>
        <v>134000</v>
      </c>
    </row>
    <row r="593" spans="1:10" s="90" customFormat="1" ht="12.75">
      <c r="A593" s="106"/>
      <c r="B593" s="108"/>
      <c r="C593" s="110" t="s">
        <v>953</v>
      </c>
      <c r="D593" s="110"/>
      <c r="E593" s="112" t="s">
        <v>954</v>
      </c>
      <c r="F593" s="105" t="s">
        <v>955</v>
      </c>
      <c r="G593" s="105"/>
      <c r="H593" s="105">
        <f t="shared" si="39"/>
        <v>54000</v>
      </c>
      <c r="I593" s="105"/>
      <c r="J593" s="105">
        <f t="shared" si="40"/>
        <v>54000</v>
      </c>
    </row>
    <row r="594" spans="1:10" s="90" customFormat="1" ht="25.5">
      <c r="A594" s="106"/>
      <c r="B594" s="113"/>
      <c r="C594" s="110"/>
      <c r="D594" s="110">
        <v>600</v>
      </c>
      <c r="E594" s="112" t="s">
        <v>606</v>
      </c>
      <c r="F594" s="105" t="s">
        <v>955</v>
      </c>
      <c r="G594" s="105"/>
      <c r="H594" s="105">
        <f t="shared" si="39"/>
        <v>54000</v>
      </c>
      <c r="I594" s="105"/>
      <c r="J594" s="105">
        <f t="shared" si="40"/>
        <v>54000</v>
      </c>
    </row>
    <row r="595" spans="1:10" s="90" customFormat="1" ht="25.5">
      <c r="A595" s="106"/>
      <c r="B595" s="113"/>
      <c r="C595" s="110" t="s">
        <v>956</v>
      </c>
      <c r="D595" s="110"/>
      <c r="E595" s="112" t="s">
        <v>957</v>
      </c>
      <c r="F595" s="105">
        <f>F596</f>
        <v>80000</v>
      </c>
      <c r="G595" s="105"/>
      <c r="H595" s="105">
        <f t="shared" si="39"/>
        <v>80000</v>
      </c>
      <c r="I595" s="105"/>
      <c r="J595" s="105">
        <f t="shared" si="40"/>
        <v>80000</v>
      </c>
    </row>
    <row r="596" spans="1:10" s="90" customFormat="1" ht="25.5">
      <c r="A596" s="106"/>
      <c r="B596" s="113"/>
      <c r="C596" s="110"/>
      <c r="D596" s="110">
        <v>600</v>
      </c>
      <c r="E596" s="112" t="s">
        <v>606</v>
      </c>
      <c r="F596" s="105">
        <v>80000</v>
      </c>
      <c r="G596" s="105"/>
      <c r="H596" s="105">
        <f t="shared" si="39"/>
        <v>80000</v>
      </c>
      <c r="I596" s="105"/>
      <c r="J596" s="105">
        <f t="shared" si="40"/>
        <v>80000</v>
      </c>
    </row>
    <row r="597" spans="1:10" s="90" customFormat="1" ht="25.5">
      <c r="A597" s="106"/>
      <c r="B597" s="113"/>
      <c r="C597" s="110" t="s">
        <v>958</v>
      </c>
      <c r="D597" s="110"/>
      <c r="E597" s="112" t="s">
        <v>959</v>
      </c>
      <c r="F597" s="105" t="s">
        <v>811</v>
      </c>
      <c r="G597" s="105"/>
      <c r="H597" s="105">
        <f t="shared" si="39"/>
        <v>50000</v>
      </c>
      <c r="I597" s="105">
        <f>I609+I607</f>
        <v>496000</v>
      </c>
      <c r="J597" s="105">
        <f t="shared" si="40"/>
        <v>546000</v>
      </c>
    </row>
    <row r="598" spans="1:10" s="90" customFormat="1" ht="12.75">
      <c r="A598" s="106"/>
      <c r="B598" s="113"/>
      <c r="C598" s="110" t="s">
        <v>960</v>
      </c>
      <c r="D598" s="110"/>
      <c r="E598" s="112" t="s">
        <v>961</v>
      </c>
      <c r="F598" s="105" t="s">
        <v>811</v>
      </c>
      <c r="G598" s="105"/>
      <c r="H598" s="105">
        <f t="shared" si="39"/>
        <v>50000</v>
      </c>
      <c r="I598" s="105"/>
      <c r="J598" s="105">
        <f t="shared" si="40"/>
        <v>50000</v>
      </c>
    </row>
    <row r="599" spans="1:10" s="90" customFormat="1" ht="23.25" customHeight="1">
      <c r="A599" s="106"/>
      <c r="B599" s="113"/>
      <c r="C599" s="110"/>
      <c r="D599" s="110">
        <v>600</v>
      </c>
      <c r="E599" s="112" t="s">
        <v>606</v>
      </c>
      <c r="F599" s="105" t="s">
        <v>811</v>
      </c>
      <c r="G599" s="105"/>
      <c r="H599" s="105">
        <f t="shared" si="39"/>
        <v>50000</v>
      </c>
      <c r="I599" s="105"/>
      <c r="J599" s="105">
        <f t="shared" si="40"/>
        <v>50000</v>
      </c>
    </row>
    <row r="600" spans="1:10" s="90" customFormat="1" ht="12.75" hidden="1">
      <c r="A600" s="106"/>
      <c r="B600" s="108" t="s">
        <v>279</v>
      </c>
      <c r="C600" s="197"/>
      <c r="D600" s="197"/>
      <c r="E600" s="161" t="s">
        <v>962</v>
      </c>
      <c r="F600" s="105">
        <f>F601</f>
        <v>0</v>
      </c>
      <c r="G600" s="105"/>
      <c r="H600" s="105">
        <f>H601</f>
        <v>0</v>
      </c>
      <c r="I600" s="105"/>
      <c r="J600" s="105">
        <f t="shared" si="40"/>
        <v>0</v>
      </c>
    </row>
    <row r="601" spans="1:10" s="90" customFormat="1" ht="38.25" hidden="1">
      <c r="A601" s="106"/>
      <c r="B601" s="108"/>
      <c r="C601" s="110" t="s">
        <v>945</v>
      </c>
      <c r="D601" s="110"/>
      <c r="E601" s="112" t="s">
        <v>946</v>
      </c>
      <c r="F601" s="105">
        <f>F602</f>
        <v>0</v>
      </c>
      <c r="G601" s="105"/>
      <c r="H601" s="105">
        <f>H602</f>
        <v>0</v>
      </c>
      <c r="I601" s="105"/>
      <c r="J601" s="105">
        <f t="shared" si="40"/>
        <v>0</v>
      </c>
    </row>
    <row r="602" spans="1:10" s="90" customFormat="1" ht="12.75" hidden="1">
      <c r="A602" s="106"/>
      <c r="B602" s="108"/>
      <c r="C602" s="110" t="s">
        <v>963</v>
      </c>
      <c r="D602" s="110"/>
      <c r="E602" s="112" t="s">
        <v>964</v>
      </c>
      <c r="F602" s="105">
        <f>F603+F605</f>
        <v>0</v>
      </c>
      <c r="G602" s="105"/>
      <c r="H602" s="105">
        <f>H603+H605</f>
        <v>0</v>
      </c>
      <c r="I602" s="105"/>
      <c r="J602" s="105">
        <f t="shared" si="40"/>
        <v>0</v>
      </c>
    </row>
    <row r="603" spans="1:10" s="90" customFormat="1" ht="41.25" customHeight="1" hidden="1">
      <c r="A603" s="106"/>
      <c r="B603" s="108"/>
      <c r="C603" s="110" t="s">
        <v>965</v>
      </c>
      <c r="D603" s="110"/>
      <c r="E603" s="112" t="s">
        <v>966</v>
      </c>
      <c r="F603" s="105">
        <f>F604</f>
        <v>0</v>
      </c>
      <c r="G603" s="105"/>
      <c r="H603" s="105">
        <f>H604</f>
        <v>0</v>
      </c>
      <c r="I603" s="105"/>
      <c r="J603" s="105">
        <f t="shared" si="40"/>
        <v>0</v>
      </c>
    </row>
    <row r="604" spans="1:10" s="90" customFormat="1" ht="25.5" hidden="1">
      <c r="A604" s="106"/>
      <c r="B604" s="108"/>
      <c r="C604" s="110"/>
      <c r="D604" s="110">
        <v>200</v>
      </c>
      <c r="E604" s="112" t="s">
        <v>435</v>
      </c>
      <c r="F604" s="105">
        <v>0</v>
      </c>
      <c r="G604" s="105"/>
      <c r="H604" s="105">
        <v>0</v>
      </c>
      <c r="I604" s="105"/>
      <c r="J604" s="105">
        <f t="shared" si="40"/>
        <v>0</v>
      </c>
    </row>
    <row r="605" spans="1:10" s="90" customFormat="1" ht="25.5" hidden="1">
      <c r="A605" s="106"/>
      <c r="B605" s="108"/>
      <c r="C605" s="110" t="s">
        <v>967</v>
      </c>
      <c r="D605" s="110"/>
      <c r="E605" s="112" t="s">
        <v>968</v>
      </c>
      <c r="F605" s="105">
        <f>F606</f>
        <v>0</v>
      </c>
      <c r="G605" s="105"/>
      <c r="H605" s="105">
        <f>H606</f>
        <v>0</v>
      </c>
      <c r="I605" s="105"/>
      <c r="J605" s="105">
        <f t="shared" si="40"/>
        <v>0</v>
      </c>
    </row>
    <row r="606" spans="1:10" s="90" customFormat="1" ht="12.75" hidden="1">
      <c r="A606" s="106"/>
      <c r="B606" s="108"/>
      <c r="C606" s="110"/>
      <c r="D606" s="110">
        <v>300</v>
      </c>
      <c r="E606" s="112" t="s">
        <v>969</v>
      </c>
      <c r="F606" s="105"/>
      <c r="G606" s="105"/>
      <c r="H606" s="105"/>
      <c r="I606" s="105"/>
      <c r="J606" s="105">
        <f t="shared" si="40"/>
        <v>0</v>
      </c>
    </row>
    <row r="607" spans="1:10" s="90" customFormat="1" ht="12.75">
      <c r="A607" s="106"/>
      <c r="B607" s="108"/>
      <c r="C607" s="150" t="s">
        <v>970</v>
      </c>
      <c r="D607" s="150"/>
      <c r="E607" s="139" t="s">
        <v>971</v>
      </c>
      <c r="F607" s="105"/>
      <c r="G607" s="105"/>
      <c r="H607" s="105"/>
      <c r="I607" s="105">
        <v>16000</v>
      </c>
      <c r="J607" s="105">
        <f t="shared" si="40"/>
        <v>16000</v>
      </c>
    </row>
    <row r="608" spans="1:10" s="90" customFormat="1" ht="25.5">
      <c r="A608" s="106"/>
      <c r="B608" s="108"/>
      <c r="C608" s="150"/>
      <c r="D608" s="150">
        <v>600</v>
      </c>
      <c r="E608" s="139" t="s">
        <v>606</v>
      </c>
      <c r="F608" s="105"/>
      <c r="G608" s="105"/>
      <c r="H608" s="105"/>
      <c r="I608" s="105">
        <v>16000</v>
      </c>
      <c r="J608" s="105">
        <f t="shared" si="40"/>
        <v>16000</v>
      </c>
    </row>
    <row r="609" spans="1:10" s="90" customFormat="1" ht="25.5">
      <c r="A609" s="106"/>
      <c r="B609" s="108"/>
      <c r="C609" s="110" t="s">
        <v>972</v>
      </c>
      <c r="D609" s="110"/>
      <c r="E609" s="112" t="s">
        <v>973</v>
      </c>
      <c r="F609" s="105"/>
      <c r="G609" s="105"/>
      <c r="H609" s="105"/>
      <c r="I609" s="131">
        <f>I610</f>
        <v>480000</v>
      </c>
      <c r="J609" s="131">
        <f t="shared" si="40"/>
        <v>480000</v>
      </c>
    </row>
    <row r="610" spans="1:10" s="90" customFormat="1" ht="25.5">
      <c r="A610" s="106"/>
      <c r="B610" s="108"/>
      <c r="C610" s="110"/>
      <c r="D610" s="110">
        <v>600</v>
      </c>
      <c r="E610" s="112" t="s">
        <v>606</v>
      </c>
      <c r="F610" s="105"/>
      <c r="G610" s="105"/>
      <c r="H610" s="105"/>
      <c r="I610" s="131">
        <f>I611+I612</f>
        <v>480000</v>
      </c>
      <c r="J610" s="131">
        <f t="shared" si="40"/>
        <v>480000</v>
      </c>
    </row>
    <row r="611" spans="1:10" s="90" customFormat="1" ht="12.75">
      <c r="A611" s="106"/>
      <c r="B611" s="108"/>
      <c r="C611" s="110"/>
      <c r="D611" s="110"/>
      <c r="E611" s="112" t="s">
        <v>501</v>
      </c>
      <c r="F611" s="105"/>
      <c r="G611" s="105"/>
      <c r="H611" s="105"/>
      <c r="I611" s="131">
        <v>455000</v>
      </c>
      <c r="J611" s="131">
        <f t="shared" si="40"/>
        <v>455000</v>
      </c>
    </row>
    <row r="612" spans="1:10" s="90" customFormat="1" ht="12.75">
      <c r="A612" s="106"/>
      <c r="B612" s="108"/>
      <c r="C612" s="110"/>
      <c r="D612" s="110"/>
      <c r="E612" s="112" t="s">
        <v>503</v>
      </c>
      <c r="F612" s="105"/>
      <c r="G612" s="105"/>
      <c r="H612" s="105"/>
      <c r="I612" s="131">
        <v>25000</v>
      </c>
      <c r="J612" s="131">
        <f t="shared" si="40"/>
        <v>25000</v>
      </c>
    </row>
    <row r="613" spans="1:10" s="90" customFormat="1" ht="12.75">
      <c r="A613" s="106"/>
      <c r="B613" s="108" t="s">
        <v>235</v>
      </c>
      <c r="C613" s="108"/>
      <c r="D613" s="108"/>
      <c r="E613" s="109" t="s">
        <v>236</v>
      </c>
      <c r="F613" s="105">
        <f>F614+F628</f>
        <v>3204400</v>
      </c>
      <c r="G613" s="105"/>
      <c r="H613" s="105">
        <f aca="true" t="shared" si="41" ref="H613:H618">F613+G613</f>
        <v>3204400</v>
      </c>
      <c r="I613" s="105"/>
      <c r="J613" s="105">
        <f t="shared" si="40"/>
        <v>3204400</v>
      </c>
    </row>
    <row r="614" spans="1:10" s="90" customFormat="1" ht="25.5">
      <c r="A614" s="106"/>
      <c r="B614" s="113"/>
      <c r="C614" s="110" t="s">
        <v>470</v>
      </c>
      <c r="D614" s="110"/>
      <c r="E614" s="112" t="s">
        <v>471</v>
      </c>
      <c r="F614" s="105">
        <f>F615+F623</f>
        <v>117300</v>
      </c>
      <c r="G614" s="105"/>
      <c r="H614" s="105">
        <f t="shared" si="41"/>
        <v>117300</v>
      </c>
      <c r="I614" s="105"/>
      <c r="J614" s="105">
        <f t="shared" si="40"/>
        <v>117300</v>
      </c>
    </row>
    <row r="615" spans="1:10" s="90" customFormat="1" ht="12.75">
      <c r="A615" s="106"/>
      <c r="B615" s="113"/>
      <c r="C615" s="110" t="s">
        <v>974</v>
      </c>
      <c r="D615" s="110"/>
      <c r="E615" s="112" t="s">
        <v>975</v>
      </c>
      <c r="F615" s="105">
        <f>F616+F620</f>
        <v>62200</v>
      </c>
      <c r="G615" s="105"/>
      <c r="H615" s="105">
        <f t="shared" si="41"/>
        <v>62200</v>
      </c>
      <c r="I615" s="105"/>
      <c r="J615" s="105">
        <f t="shared" si="40"/>
        <v>62200</v>
      </c>
    </row>
    <row r="616" spans="1:10" s="90" customFormat="1" ht="51">
      <c r="A616" s="106"/>
      <c r="B616" s="113"/>
      <c r="C616" s="110" t="s">
        <v>976</v>
      </c>
      <c r="D616" s="110"/>
      <c r="E616" s="145" t="s">
        <v>977</v>
      </c>
      <c r="F616" s="105">
        <f>F617</f>
        <v>56000</v>
      </c>
      <c r="G616" s="105"/>
      <c r="H616" s="105">
        <f t="shared" si="41"/>
        <v>56000</v>
      </c>
      <c r="I616" s="105"/>
      <c r="J616" s="105">
        <f t="shared" si="40"/>
        <v>56000</v>
      </c>
    </row>
    <row r="617" spans="1:10" s="90" customFormat="1" ht="51">
      <c r="A617" s="106"/>
      <c r="B617" s="113"/>
      <c r="C617" s="110" t="s">
        <v>978</v>
      </c>
      <c r="D617" s="110"/>
      <c r="E617" s="145" t="s">
        <v>979</v>
      </c>
      <c r="F617" s="105">
        <f>F618</f>
        <v>56000</v>
      </c>
      <c r="G617" s="105"/>
      <c r="H617" s="105">
        <f t="shared" si="41"/>
        <v>56000</v>
      </c>
      <c r="I617" s="105"/>
      <c r="J617" s="105">
        <f t="shared" si="40"/>
        <v>56000</v>
      </c>
    </row>
    <row r="618" spans="1:10" s="90" customFormat="1" ht="51">
      <c r="A618" s="106"/>
      <c r="B618" s="113"/>
      <c r="C618" s="110"/>
      <c r="D618" s="110">
        <v>100</v>
      </c>
      <c r="E618" s="112" t="s">
        <v>423</v>
      </c>
      <c r="F618" s="105">
        <v>56000</v>
      </c>
      <c r="G618" s="105"/>
      <c r="H618" s="105">
        <f t="shared" si="41"/>
        <v>56000</v>
      </c>
      <c r="I618" s="105"/>
      <c r="J618" s="105">
        <f t="shared" si="40"/>
        <v>56000</v>
      </c>
    </row>
    <row r="619" spans="1:10" s="90" customFormat="1" ht="25.5" customHeight="1" hidden="1">
      <c r="A619" s="106"/>
      <c r="B619" s="113"/>
      <c r="C619" s="110"/>
      <c r="D619" s="110">
        <v>200</v>
      </c>
      <c r="E619" s="112" t="s">
        <v>448</v>
      </c>
      <c r="F619" s="105" t="s">
        <v>980</v>
      </c>
      <c r="G619" s="105"/>
      <c r="H619" s="105" t="s">
        <v>980</v>
      </c>
      <c r="I619" s="105"/>
      <c r="J619" s="105" t="s">
        <v>980</v>
      </c>
    </row>
    <row r="620" spans="1:10" s="90" customFormat="1" ht="38.25">
      <c r="A620" s="106"/>
      <c r="B620" s="113"/>
      <c r="C620" s="110" t="s">
        <v>981</v>
      </c>
      <c r="D620" s="110"/>
      <c r="E620" s="112" t="s">
        <v>982</v>
      </c>
      <c r="F620" s="105">
        <f>F621</f>
        <v>6200</v>
      </c>
      <c r="G620" s="105"/>
      <c r="H620" s="105">
        <f aca="true" t="shared" si="42" ref="H620:H647">F620+G620</f>
        <v>6200</v>
      </c>
      <c r="I620" s="105"/>
      <c r="J620" s="105">
        <f aca="true" t="shared" si="43" ref="J620:J647">H620+I620</f>
        <v>6200</v>
      </c>
    </row>
    <row r="621" spans="1:10" s="90" customFormat="1" ht="25.5">
      <c r="A621" s="106"/>
      <c r="B621" s="113"/>
      <c r="C621" s="110" t="s">
        <v>983</v>
      </c>
      <c r="D621" s="110"/>
      <c r="E621" s="112" t="s">
        <v>984</v>
      </c>
      <c r="F621" s="105">
        <f>F622</f>
        <v>6200</v>
      </c>
      <c r="G621" s="105"/>
      <c r="H621" s="105">
        <f t="shared" si="42"/>
        <v>6200</v>
      </c>
      <c r="I621" s="105"/>
      <c r="J621" s="105">
        <f t="shared" si="43"/>
        <v>6200</v>
      </c>
    </row>
    <row r="622" spans="1:10" s="90" customFormat="1" ht="51">
      <c r="A622" s="106"/>
      <c r="B622" s="113"/>
      <c r="C622" s="110"/>
      <c r="D622" s="110">
        <v>100</v>
      </c>
      <c r="E622" s="112" t="s">
        <v>423</v>
      </c>
      <c r="F622" s="105">
        <v>6200</v>
      </c>
      <c r="G622" s="105"/>
      <c r="H622" s="105">
        <f t="shared" si="42"/>
        <v>6200</v>
      </c>
      <c r="I622" s="105"/>
      <c r="J622" s="105">
        <f t="shared" si="43"/>
        <v>6200</v>
      </c>
    </row>
    <row r="623" spans="1:10" s="90" customFormat="1" ht="12.75">
      <c r="A623" s="106"/>
      <c r="B623" s="113"/>
      <c r="C623" s="110" t="s">
        <v>985</v>
      </c>
      <c r="D623" s="110"/>
      <c r="E623" s="112" t="s">
        <v>986</v>
      </c>
      <c r="F623" s="105">
        <f>F624</f>
        <v>55100</v>
      </c>
      <c r="G623" s="105"/>
      <c r="H623" s="105">
        <f t="shared" si="42"/>
        <v>55100</v>
      </c>
      <c r="I623" s="105"/>
      <c r="J623" s="105">
        <f t="shared" si="43"/>
        <v>55100</v>
      </c>
    </row>
    <row r="624" spans="1:10" s="90" customFormat="1" ht="25.5">
      <c r="A624" s="106"/>
      <c r="B624" s="113"/>
      <c r="C624" s="110" t="s">
        <v>987</v>
      </c>
      <c r="D624" s="110"/>
      <c r="E624" s="112" t="s">
        <v>988</v>
      </c>
      <c r="F624" s="105">
        <f>F625</f>
        <v>55100</v>
      </c>
      <c r="G624" s="105"/>
      <c r="H624" s="105">
        <f t="shared" si="42"/>
        <v>55100</v>
      </c>
      <c r="I624" s="105"/>
      <c r="J624" s="105">
        <f t="shared" si="43"/>
        <v>55100</v>
      </c>
    </row>
    <row r="625" spans="1:10" s="90" customFormat="1" ht="25.5">
      <c r="A625" s="106"/>
      <c r="B625" s="113"/>
      <c r="C625" s="110" t="s">
        <v>989</v>
      </c>
      <c r="D625" s="110"/>
      <c r="E625" s="112" t="s">
        <v>984</v>
      </c>
      <c r="F625" s="105">
        <f>F626+F627</f>
        <v>55100</v>
      </c>
      <c r="G625" s="105"/>
      <c r="H625" s="105">
        <f t="shared" si="42"/>
        <v>55100</v>
      </c>
      <c r="I625" s="105"/>
      <c r="J625" s="105">
        <f t="shared" si="43"/>
        <v>55100</v>
      </c>
    </row>
    <row r="626" spans="1:10" s="90" customFormat="1" ht="51">
      <c r="A626" s="106"/>
      <c r="B626" s="113"/>
      <c r="C626" s="110"/>
      <c r="D626" s="110">
        <v>100</v>
      </c>
      <c r="E626" s="112" t="s">
        <v>423</v>
      </c>
      <c r="F626" s="105">
        <v>51300</v>
      </c>
      <c r="G626" s="105"/>
      <c r="H626" s="105">
        <f t="shared" si="42"/>
        <v>51300</v>
      </c>
      <c r="I626" s="105"/>
      <c r="J626" s="105">
        <f t="shared" si="43"/>
        <v>51300</v>
      </c>
    </row>
    <row r="627" spans="1:10" s="90" customFormat="1" ht="25.5">
      <c r="A627" s="106"/>
      <c r="B627" s="113"/>
      <c r="C627" s="110"/>
      <c r="D627" s="127" t="s">
        <v>499</v>
      </c>
      <c r="E627" s="117" t="s">
        <v>435</v>
      </c>
      <c r="F627" s="105">
        <v>3800</v>
      </c>
      <c r="G627" s="105"/>
      <c r="H627" s="105">
        <f t="shared" si="42"/>
        <v>3800</v>
      </c>
      <c r="I627" s="105"/>
      <c r="J627" s="105">
        <f t="shared" si="43"/>
        <v>3800</v>
      </c>
    </row>
    <row r="628" spans="1:10" s="90" customFormat="1" ht="38.25">
      <c r="A628" s="106"/>
      <c r="B628" s="113"/>
      <c r="C628" s="110" t="s">
        <v>437</v>
      </c>
      <c r="D628" s="110"/>
      <c r="E628" s="112" t="s">
        <v>438</v>
      </c>
      <c r="F628" s="105">
        <f>F629</f>
        <v>3087100</v>
      </c>
      <c r="G628" s="105"/>
      <c r="H628" s="105">
        <f t="shared" si="42"/>
        <v>3087100</v>
      </c>
      <c r="I628" s="105"/>
      <c r="J628" s="105">
        <f t="shared" si="43"/>
        <v>3087100</v>
      </c>
    </row>
    <row r="629" spans="1:10" s="90" customFormat="1" ht="51">
      <c r="A629" s="106"/>
      <c r="B629" s="113"/>
      <c r="C629" s="110" t="s">
        <v>990</v>
      </c>
      <c r="D629" s="110"/>
      <c r="E629" s="112" t="s">
        <v>991</v>
      </c>
      <c r="F629" s="105">
        <f>F630</f>
        <v>3087100</v>
      </c>
      <c r="G629" s="105"/>
      <c r="H629" s="105">
        <f t="shared" si="42"/>
        <v>3087100</v>
      </c>
      <c r="I629" s="105"/>
      <c r="J629" s="105">
        <f t="shared" si="43"/>
        <v>3087100</v>
      </c>
    </row>
    <row r="630" spans="1:10" s="90" customFormat="1" ht="51">
      <c r="A630" s="106"/>
      <c r="B630" s="113"/>
      <c r="C630" s="110"/>
      <c r="D630" s="110">
        <v>100</v>
      </c>
      <c r="E630" s="112" t="s">
        <v>423</v>
      </c>
      <c r="F630" s="105">
        <v>3087100</v>
      </c>
      <c r="G630" s="105"/>
      <c r="H630" s="105">
        <f t="shared" si="42"/>
        <v>3087100</v>
      </c>
      <c r="I630" s="105"/>
      <c r="J630" s="105">
        <f t="shared" si="43"/>
        <v>3087100</v>
      </c>
    </row>
    <row r="631" spans="1:10" s="90" customFormat="1" ht="12.75">
      <c r="A631" s="106"/>
      <c r="B631" s="99" t="s">
        <v>322</v>
      </c>
      <c r="C631" s="99"/>
      <c r="D631" s="99"/>
      <c r="E631" s="107" t="s">
        <v>992</v>
      </c>
      <c r="F631" s="105">
        <f>F632</f>
        <v>37880324</v>
      </c>
      <c r="G631" s="105">
        <f>G632</f>
        <v>3452413</v>
      </c>
      <c r="H631" s="105">
        <f t="shared" si="42"/>
        <v>41332737</v>
      </c>
      <c r="I631" s="105">
        <f>I632</f>
        <v>-25000</v>
      </c>
      <c r="J631" s="105">
        <f t="shared" si="43"/>
        <v>41307737</v>
      </c>
    </row>
    <row r="632" spans="1:10" s="90" customFormat="1" ht="12.75">
      <c r="A632" s="106"/>
      <c r="B632" s="108" t="s">
        <v>324</v>
      </c>
      <c r="C632" s="108"/>
      <c r="D632" s="108"/>
      <c r="E632" s="109" t="s">
        <v>325</v>
      </c>
      <c r="F632" s="105">
        <f>F633</f>
        <v>37880324</v>
      </c>
      <c r="G632" s="105">
        <f>G633</f>
        <v>3452413</v>
      </c>
      <c r="H632" s="105">
        <f t="shared" si="42"/>
        <v>41332737</v>
      </c>
      <c r="I632" s="105">
        <f>I633</f>
        <v>-25000</v>
      </c>
      <c r="J632" s="105">
        <f t="shared" si="43"/>
        <v>41307737</v>
      </c>
    </row>
    <row r="633" spans="1:10" s="90" customFormat="1" ht="38.25">
      <c r="A633" s="106"/>
      <c r="B633" s="108"/>
      <c r="C633" s="110" t="s">
        <v>945</v>
      </c>
      <c r="D633" s="110"/>
      <c r="E633" s="112" t="s">
        <v>946</v>
      </c>
      <c r="F633" s="105">
        <f>F634+F641+F660+F671+F682+F685</f>
        <v>37880324</v>
      </c>
      <c r="G633" s="105">
        <f>G685</f>
        <v>3452413</v>
      </c>
      <c r="H633" s="105">
        <f t="shared" si="42"/>
        <v>41332737</v>
      </c>
      <c r="I633" s="105">
        <f>I685+I660</f>
        <v>-25000</v>
      </c>
      <c r="J633" s="105">
        <f t="shared" si="43"/>
        <v>41307737</v>
      </c>
    </row>
    <row r="634" spans="1:10" s="90" customFormat="1" ht="25.5">
      <c r="A634" s="106"/>
      <c r="B634" s="108"/>
      <c r="C634" s="110" t="s">
        <v>947</v>
      </c>
      <c r="D634" s="110"/>
      <c r="E634" s="112" t="s">
        <v>948</v>
      </c>
      <c r="F634" s="105">
        <f>F635+F637+F639</f>
        <v>34595500</v>
      </c>
      <c r="G634" s="105"/>
      <c r="H634" s="105">
        <f t="shared" si="42"/>
        <v>34595500</v>
      </c>
      <c r="I634" s="105"/>
      <c r="J634" s="105">
        <f t="shared" si="43"/>
        <v>34595500</v>
      </c>
    </row>
    <row r="635" spans="1:10" s="90" customFormat="1" ht="25.5">
      <c r="A635" s="106"/>
      <c r="B635" s="108"/>
      <c r="C635" s="110" t="s">
        <v>993</v>
      </c>
      <c r="D635" s="110"/>
      <c r="E635" s="112" t="s">
        <v>994</v>
      </c>
      <c r="F635" s="105">
        <f>F636</f>
        <v>26391800</v>
      </c>
      <c r="G635" s="105"/>
      <c r="H635" s="105">
        <f t="shared" si="42"/>
        <v>26391800</v>
      </c>
      <c r="I635" s="105"/>
      <c r="J635" s="105">
        <f t="shared" si="43"/>
        <v>26391800</v>
      </c>
    </row>
    <row r="636" spans="1:10" s="90" customFormat="1" ht="25.5">
      <c r="A636" s="106"/>
      <c r="B636" s="108"/>
      <c r="C636" s="110"/>
      <c r="D636" s="110">
        <v>600</v>
      </c>
      <c r="E636" s="112" t="s">
        <v>606</v>
      </c>
      <c r="F636" s="105">
        <v>26391800</v>
      </c>
      <c r="G636" s="105"/>
      <c r="H636" s="105">
        <f t="shared" si="42"/>
        <v>26391800</v>
      </c>
      <c r="I636" s="105"/>
      <c r="J636" s="105">
        <f t="shared" si="43"/>
        <v>26391800</v>
      </c>
    </row>
    <row r="637" spans="1:10" s="90" customFormat="1" ht="38.25">
      <c r="A637" s="106"/>
      <c r="B637" s="108"/>
      <c r="C637" s="110" t="s">
        <v>995</v>
      </c>
      <c r="D637" s="110"/>
      <c r="E637" s="112" t="s">
        <v>996</v>
      </c>
      <c r="F637" s="105">
        <f>F638</f>
        <v>1953200</v>
      </c>
      <c r="G637" s="105"/>
      <c r="H637" s="105">
        <f t="shared" si="42"/>
        <v>1953200</v>
      </c>
      <c r="I637" s="105"/>
      <c r="J637" s="105">
        <f t="shared" si="43"/>
        <v>1953200</v>
      </c>
    </row>
    <row r="638" spans="1:10" s="90" customFormat="1" ht="25.5">
      <c r="A638" s="106"/>
      <c r="B638" s="108"/>
      <c r="C638" s="110"/>
      <c r="D638" s="110">
        <v>600</v>
      </c>
      <c r="E638" s="112" t="s">
        <v>606</v>
      </c>
      <c r="F638" s="105">
        <v>1953200</v>
      </c>
      <c r="G638" s="105"/>
      <c r="H638" s="105">
        <f t="shared" si="42"/>
        <v>1953200</v>
      </c>
      <c r="I638" s="105"/>
      <c r="J638" s="105">
        <f t="shared" si="43"/>
        <v>1953200</v>
      </c>
    </row>
    <row r="639" spans="1:10" s="90" customFormat="1" ht="38.25">
      <c r="A639" s="106"/>
      <c r="B639" s="108"/>
      <c r="C639" s="110" t="s">
        <v>997</v>
      </c>
      <c r="D639" s="110"/>
      <c r="E639" s="112" t="s">
        <v>998</v>
      </c>
      <c r="F639" s="105">
        <f>F640</f>
        <v>6250500</v>
      </c>
      <c r="G639" s="105"/>
      <c r="H639" s="105">
        <f t="shared" si="42"/>
        <v>6250500</v>
      </c>
      <c r="I639" s="105"/>
      <c r="J639" s="105">
        <f t="shared" si="43"/>
        <v>6250500</v>
      </c>
    </row>
    <row r="640" spans="1:10" s="90" customFormat="1" ht="25.5">
      <c r="A640" s="106"/>
      <c r="B640" s="108"/>
      <c r="C640" s="110"/>
      <c r="D640" s="110">
        <v>600</v>
      </c>
      <c r="E640" s="112" t="s">
        <v>606</v>
      </c>
      <c r="F640" s="116">
        <v>6250500</v>
      </c>
      <c r="G640" s="116"/>
      <c r="H640" s="105">
        <f t="shared" si="42"/>
        <v>6250500</v>
      </c>
      <c r="I640" s="116"/>
      <c r="J640" s="105">
        <f t="shared" si="43"/>
        <v>6250500</v>
      </c>
    </row>
    <row r="641" spans="1:10" s="90" customFormat="1" ht="25.5">
      <c r="A641" s="106"/>
      <c r="B641" s="108"/>
      <c r="C641" s="110" t="s">
        <v>999</v>
      </c>
      <c r="D641" s="110"/>
      <c r="E641" s="112" t="s">
        <v>1000</v>
      </c>
      <c r="F641" s="105">
        <f>F642+F644+F646+F648+F650</f>
        <v>200000</v>
      </c>
      <c r="G641" s="105"/>
      <c r="H641" s="105">
        <f t="shared" si="42"/>
        <v>200000</v>
      </c>
      <c r="I641" s="105"/>
      <c r="J641" s="105">
        <f t="shared" si="43"/>
        <v>200000</v>
      </c>
    </row>
    <row r="642" spans="1:10" s="90" customFormat="1" ht="12.75">
      <c r="A642" s="106"/>
      <c r="B642" s="108"/>
      <c r="C642" s="110" t="s">
        <v>1001</v>
      </c>
      <c r="D642" s="110"/>
      <c r="E642" s="112" t="s">
        <v>1002</v>
      </c>
      <c r="F642" s="105" t="s">
        <v>1003</v>
      </c>
      <c r="G642" s="105"/>
      <c r="H642" s="105">
        <f t="shared" si="42"/>
        <v>55300</v>
      </c>
      <c r="I642" s="105"/>
      <c r="J642" s="105">
        <f t="shared" si="43"/>
        <v>55300</v>
      </c>
    </row>
    <row r="643" spans="1:10" s="90" customFormat="1" ht="25.5">
      <c r="A643" s="106"/>
      <c r="B643" s="108"/>
      <c r="C643" s="110"/>
      <c r="D643" s="110">
        <v>600</v>
      </c>
      <c r="E643" s="112" t="s">
        <v>606</v>
      </c>
      <c r="F643" s="105" t="s">
        <v>1003</v>
      </c>
      <c r="G643" s="105"/>
      <c r="H643" s="105">
        <f t="shared" si="42"/>
        <v>55300</v>
      </c>
      <c r="I643" s="105"/>
      <c r="J643" s="105">
        <f t="shared" si="43"/>
        <v>55300</v>
      </c>
    </row>
    <row r="644" spans="1:10" s="90" customFormat="1" ht="25.5">
      <c r="A644" s="106"/>
      <c r="B644" s="108"/>
      <c r="C644" s="110" t="s">
        <v>1004</v>
      </c>
      <c r="D644" s="110"/>
      <c r="E644" s="112" t="s">
        <v>1005</v>
      </c>
      <c r="F644" s="105" t="s">
        <v>778</v>
      </c>
      <c r="G644" s="105"/>
      <c r="H644" s="105">
        <f t="shared" si="42"/>
        <v>30000</v>
      </c>
      <c r="I644" s="105"/>
      <c r="J644" s="105">
        <f t="shared" si="43"/>
        <v>30000</v>
      </c>
    </row>
    <row r="645" spans="1:10" s="90" customFormat="1" ht="25.5">
      <c r="A645" s="106"/>
      <c r="B645" s="108"/>
      <c r="C645" s="110"/>
      <c r="D645" s="110">
        <v>600</v>
      </c>
      <c r="E645" s="112" t="s">
        <v>606</v>
      </c>
      <c r="F645" s="105" t="s">
        <v>778</v>
      </c>
      <c r="G645" s="105"/>
      <c r="H645" s="105">
        <f t="shared" si="42"/>
        <v>30000</v>
      </c>
      <c r="I645" s="105"/>
      <c r="J645" s="105">
        <f t="shared" si="43"/>
        <v>30000</v>
      </c>
    </row>
    <row r="646" spans="1:10" s="90" customFormat="1" ht="25.5">
      <c r="A646" s="106"/>
      <c r="B646" s="108"/>
      <c r="C646" s="110" t="s">
        <v>1006</v>
      </c>
      <c r="D646" s="110"/>
      <c r="E646" s="112" t="s">
        <v>1007</v>
      </c>
      <c r="F646" s="105" t="s">
        <v>778</v>
      </c>
      <c r="G646" s="105"/>
      <c r="H646" s="105">
        <f t="shared" si="42"/>
        <v>30000</v>
      </c>
      <c r="I646" s="105"/>
      <c r="J646" s="105">
        <f t="shared" si="43"/>
        <v>30000</v>
      </c>
    </row>
    <row r="647" spans="1:10" s="90" customFormat="1" ht="25.5">
      <c r="A647" s="106"/>
      <c r="B647" s="108"/>
      <c r="C647" s="110"/>
      <c r="D647" s="110">
        <v>600</v>
      </c>
      <c r="E647" s="112" t="s">
        <v>606</v>
      </c>
      <c r="F647" s="105" t="s">
        <v>778</v>
      </c>
      <c r="G647" s="105"/>
      <c r="H647" s="105">
        <f t="shared" si="42"/>
        <v>30000</v>
      </c>
      <c r="I647" s="105"/>
      <c r="J647" s="105">
        <f t="shared" si="43"/>
        <v>30000</v>
      </c>
    </row>
    <row r="648" spans="1:10" s="90" customFormat="1" ht="12.75" hidden="1">
      <c r="A648" s="106"/>
      <c r="B648" s="108"/>
      <c r="C648" s="110" t="s">
        <v>1008</v>
      </c>
      <c r="D648" s="110"/>
      <c r="E648" s="112" t="s">
        <v>1009</v>
      </c>
      <c r="F648" s="105">
        <f>F649</f>
        <v>0</v>
      </c>
      <c r="G648" s="105"/>
      <c r="H648" s="105">
        <f>H649</f>
        <v>0</v>
      </c>
      <c r="I648" s="105"/>
      <c r="J648" s="105">
        <f>J649</f>
        <v>0</v>
      </c>
    </row>
    <row r="649" spans="1:10" s="90" customFormat="1" ht="25.5" hidden="1">
      <c r="A649" s="106"/>
      <c r="B649" s="108"/>
      <c r="C649" s="110"/>
      <c r="D649" s="110">
        <v>600</v>
      </c>
      <c r="E649" s="112" t="s">
        <v>606</v>
      </c>
      <c r="F649" s="105">
        <v>0</v>
      </c>
      <c r="G649" s="105"/>
      <c r="H649" s="105">
        <v>0</v>
      </c>
      <c r="I649" s="105"/>
      <c r="J649" s="105">
        <v>0</v>
      </c>
    </row>
    <row r="650" spans="1:10" s="90" customFormat="1" ht="25.5">
      <c r="A650" s="106"/>
      <c r="B650" s="108"/>
      <c r="C650" s="110" t="s">
        <v>1010</v>
      </c>
      <c r="D650" s="110"/>
      <c r="E650" s="112" t="s">
        <v>1011</v>
      </c>
      <c r="F650" s="116">
        <f>F651</f>
        <v>84700</v>
      </c>
      <c r="G650" s="116"/>
      <c r="H650" s="105">
        <f>F650+G650</f>
        <v>84700</v>
      </c>
      <c r="I650" s="116"/>
      <c r="J650" s="105">
        <f>H650+I650</f>
        <v>84700</v>
      </c>
    </row>
    <row r="651" spans="1:10" s="90" customFormat="1" ht="25.5">
      <c r="A651" s="106"/>
      <c r="B651" s="108"/>
      <c r="C651" s="110"/>
      <c r="D651" s="110">
        <v>600</v>
      </c>
      <c r="E651" s="112" t="s">
        <v>606</v>
      </c>
      <c r="F651" s="116">
        <v>84700</v>
      </c>
      <c r="G651" s="116"/>
      <c r="H651" s="105">
        <f>F651+G651</f>
        <v>84700</v>
      </c>
      <c r="I651" s="116"/>
      <c r="J651" s="105">
        <f>H651+I651</f>
        <v>84700</v>
      </c>
    </row>
    <row r="652" spans="1:10" s="90" customFormat="1" ht="12.75" hidden="1">
      <c r="A652" s="106"/>
      <c r="B652" s="108"/>
      <c r="C652" s="110" t="s">
        <v>1010</v>
      </c>
      <c r="D652" s="110"/>
      <c r="E652" s="112" t="s">
        <v>1012</v>
      </c>
      <c r="F652" s="116">
        <f>F653</f>
        <v>0</v>
      </c>
      <c r="G652" s="116"/>
      <c r="H652" s="116">
        <f>H653</f>
        <v>0</v>
      </c>
      <c r="I652" s="116"/>
      <c r="J652" s="116">
        <f>J653</f>
        <v>0</v>
      </c>
    </row>
    <row r="653" spans="1:10" s="90" customFormat="1" ht="25.5" hidden="1">
      <c r="A653" s="106"/>
      <c r="B653" s="108"/>
      <c r="C653" s="110"/>
      <c r="D653" s="110">
        <v>600</v>
      </c>
      <c r="E653" s="112" t="s">
        <v>606</v>
      </c>
      <c r="F653" s="116">
        <v>0</v>
      </c>
      <c r="G653" s="116"/>
      <c r="H653" s="116">
        <v>0</v>
      </c>
      <c r="I653" s="116"/>
      <c r="J653" s="116">
        <v>0</v>
      </c>
    </row>
    <row r="654" spans="1:10" s="90" customFormat="1" ht="25.5" hidden="1">
      <c r="A654" s="106"/>
      <c r="B654" s="108"/>
      <c r="C654" s="110" t="s">
        <v>1010</v>
      </c>
      <c r="D654" s="110"/>
      <c r="E654" s="112" t="s">
        <v>1013</v>
      </c>
      <c r="F654" s="116">
        <f>F655</f>
        <v>0</v>
      </c>
      <c r="G654" s="116"/>
      <c r="H654" s="116">
        <f>H655</f>
        <v>0</v>
      </c>
      <c r="I654" s="116"/>
      <c r="J654" s="116">
        <f>J655</f>
        <v>0</v>
      </c>
    </row>
    <row r="655" spans="1:10" s="90" customFormat="1" ht="25.5" hidden="1">
      <c r="A655" s="106"/>
      <c r="B655" s="108"/>
      <c r="C655" s="110"/>
      <c r="D655" s="110">
        <v>600</v>
      </c>
      <c r="E655" s="112" t="s">
        <v>606</v>
      </c>
      <c r="F655" s="116">
        <v>0</v>
      </c>
      <c r="G655" s="116"/>
      <c r="H655" s="116">
        <v>0</v>
      </c>
      <c r="I655" s="116"/>
      <c r="J655" s="116">
        <v>0</v>
      </c>
    </row>
    <row r="656" spans="1:10" s="90" customFormat="1" ht="25.5" hidden="1">
      <c r="A656" s="106"/>
      <c r="B656" s="108"/>
      <c r="C656" s="110" t="s">
        <v>1010</v>
      </c>
      <c r="D656" s="110"/>
      <c r="E656" s="163" t="s">
        <v>1014</v>
      </c>
      <c r="F656" s="116">
        <f>F657</f>
        <v>0</v>
      </c>
      <c r="G656" s="116"/>
      <c r="H656" s="116">
        <f>H657</f>
        <v>0</v>
      </c>
      <c r="I656" s="116"/>
      <c r="J656" s="116">
        <f>J657</f>
        <v>0</v>
      </c>
    </row>
    <row r="657" spans="1:10" s="90" customFormat="1" ht="25.5" hidden="1">
      <c r="A657" s="106"/>
      <c r="B657" s="108"/>
      <c r="C657" s="110"/>
      <c r="D657" s="110">
        <v>600</v>
      </c>
      <c r="E657" s="112" t="s">
        <v>606</v>
      </c>
      <c r="F657" s="116">
        <v>0</v>
      </c>
      <c r="G657" s="116"/>
      <c r="H657" s="116">
        <v>0</v>
      </c>
      <c r="I657" s="116"/>
      <c r="J657" s="116">
        <v>0</v>
      </c>
    </row>
    <row r="658" spans="1:10" s="90" customFormat="1" ht="25.5" hidden="1">
      <c r="A658" s="106"/>
      <c r="B658" s="108"/>
      <c r="C658" s="110" t="s">
        <v>1010</v>
      </c>
      <c r="D658" s="110"/>
      <c r="E658" s="163" t="s">
        <v>1015</v>
      </c>
      <c r="F658" s="116">
        <f>F659</f>
        <v>0</v>
      </c>
      <c r="G658" s="116"/>
      <c r="H658" s="116">
        <f>H659</f>
        <v>0</v>
      </c>
      <c r="I658" s="116"/>
      <c r="J658" s="116">
        <f>J659</f>
        <v>0</v>
      </c>
    </row>
    <row r="659" spans="1:10" s="90" customFormat="1" ht="25.5" hidden="1">
      <c r="A659" s="106"/>
      <c r="B659" s="108"/>
      <c r="C659" s="110"/>
      <c r="D659" s="110">
        <v>600</v>
      </c>
      <c r="E659" s="112" t="s">
        <v>606</v>
      </c>
      <c r="F659" s="116">
        <v>0</v>
      </c>
      <c r="G659" s="116"/>
      <c r="H659" s="116">
        <v>0</v>
      </c>
      <c r="I659" s="116"/>
      <c r="J659" s="116">
        <v>0</v>
      </c>
    </row>
    <row r="660" spans="1:10" s="90" customFormat="1" ht="30" customHeight="1">
      <c r="A660" s="106"/>
      <c r="B660" s="108"/>
      <c r="C660" s="110" t="s">
        <v>1016</v>
      </c>
      <c r="D660" s="110"/>
      <c r="E660" s="112" t="s">
        <v>1017</v>
      </c>
      <c r="F660" s="105">
        <f>F661+F663+F665+F667+F669</f>
        <v>355000</v>
      </c>
      <c r="G660" s="105"/>
      <c r="H660" s="105">
        <f>F660+G660</f>
        <v>355000</v>
      </c>
      <c r="I660" s="105">
        <f>I663</f>
        <v>-25000</v>
      </c>
      <c r="J660" s="105">
        <f>H660+I660</f>
        <v>330000</v>
      </c>
    </row>
    <row r="661" spans="1:10" s="90" customFormat="1" ht="30" customHeight="1" hidden="1">
      <c r="A661" s="106"/>
      <c r="B661" s="108"/>
      <c r="C661" s="110" t="s">
        <v>1018</v>
      </c>
      <c r="D661" s="110"/>
      <c r="E661" s="112" t="s">
        <v>1019</v>
      </c>
      <c r="F661" s="105">
        <f>F662</f>
        <v>0</v>
      </c>
      <c r="G661" s="105"/>
      <c r="H661" s="105">
        <f>H662</f>
        <v>0</v>
      </c>
      <c r="I661" s="105"/>
      <c r="J661" s="105">
        <f>J662</f>
        <v>0</v>
      </c>
    </row>
    <row r="662" spans="1:10" s="90" customFormat="1" ht="25.5" hidden="1">
      <c r="A662" s="106"/>
      <c r="B662" s="108"/>
      <c r="C662" s="110"/>
      <c r="D662" s="110">
        <v>600</v>
      </c>
      <c r="E662" s="112" t="s">
        <v>606</v>
      </c>
      <c r="F662" s="105">
        <v>0</v>
      </c>
      <c r="G662" s="105"/>
      <c r="H662" s="105">
        <v>0</v>
      </c>
      <c r="I662" s="105"/>
      <c r="J662" s="105">
        <v>0</v>
      </c>
    </row>
    <row r="663" spans="1:10" s="90" customFormat="1" ht="12.75">
      <c r="A663" s="106"/>
      <c r="B663" s="108"/>
      <c r="C663" s="110" t="s">
        <v>1020</v>
      </c>
      <c r="D663" s="110"/>
      <c r="E663" s="112" t="s">
        <v>1021</v>
      </c>
      <c r="F663" s="105" t="s">
        <v>1022</v>
      </c>
      <c r="G663" s="105"/>
      <c r="H663" s="105">
        <f aca="true" t="shared" si="44" ref="H663:H671">F663+G663</f>
        <v>25000</v>
      </c>
      <c r="I663" s="105">
        <f>I664</f>
        <v>-25000</v>
      </c>
      <c r="J663" s="105">
        <f aca="true" t="shared" si="45" ref="J663:J671">H663+I663</f>
        <v>0</v>
      </c>
    </row>
    <row r="664" spans="1:10" s="90" customFormat="1" ht="25.5">
      <c r="A664" s="106"/>
      <c r="B664" s="108"/>
      <c r="C664" s="110"/>
      <c r="D664" s="110">
        <v>600</v>
      </c>
      <c r="E664" s="112" t="s">
        <v>606</v>
      </c>
      <c r="F664" s="105" t="s">
        <v>1022</v>
      </c>
      <c r="G664" s="105"/>
      <c r="H664" s="105">
        <f t="shared" si="44"/>
        <v>25000</v>
      </c>
      <c r="I664" s="105">
        <v>-25000</v>
      </c>
      <c r="J664" s="105">
        <f t="shared" si="45"/>
        <v>0</v>
      </c>
    </row>
    <row r="665" spans="1:10" s="90" customFormat="1" ht="25.5">
      <c r="A665" s="106"/>
      <c r="B665" s="108"/>
      <c r="C665" s="110" t="s">
        <v>1023</v>
      </c>
      <c r="D665" s="110"/>
      <c r="E665" s="112" t="s">
        <v>1024</v>
      </c>
      <c r="F665" s="105" t="s">
        <v>1025</v>
      </c>
      <c r="G665" s="105"/>
      <c r="H665" s="105">
        <f t="shared" si="44"/>
        <v>172600</v>
      </c>
      <c r="I665" s="105"/>
      <c r="J665" s="105">
        <f t="shared" si="45"/>
        <v>172600</v>
      </c>
    </row>
    <row r="666" spans="1:10" s="90" customFormat="1" ht="25.5">
      <c r="A666" s="106"/>
      <c r="B666" s="108"/>
      <c r="C666" s="110"/>
      <c r="D666" s="110">
        <v>600</v>
      </c>
      <c r="E666" s="112" t="s">
        <v>606</v>
      </c>
      <c r="F666" s="105" t="s">
        <v>1025</v>
      </c>
      <c r="G666" s="105"/>
      <c r="H666" s="105">
        <f t="shared" si="44"/>
        <v>172600</v>
      </c>
      <c r="I666" s="105"/>
      <c r="J666" s="105">
        <f t="shared" si="45"/>
        <v>172600</v>
      </c>
    </row>
    <row r="667" spans="1:10" s="90" customFormat="1" ht="12.75">
      <c r="A667" s="106"/>
      <c r="B667" s="108"/>
      <c r="C667" s="110" t="s">
        <v>1026</v>
      </c>
      <c r="D667" s="110"/>
      <c r="E667" s="112" t="s">
        <v>1027</v>
      </c>
      <c r="F667" s="105" t="s">
        <v>1028</v>
      </c>
      <c r="G667" s="105"/>
      <c r="H667" s="105">
        <f t="shared" si="44"/>
        <v>117000</v>
      </c>
      <c r="I667" s="105"/>
      <c r="J667" s="105">
        <f t="shared" si="45"/>
        <v>117000</v>
      </c>
    </row>
    <row r="668" spans="1:10" s="90" customFormat="1" ht="25.5">
      <c r="A668" s="106"/>
      <c r="B668" s="108"/>
      <c r="C668" s="110"/>
      <c r="D668" s="110">
        <v>600</v>
      </c>
      <c r="E668" s="112" t="s">
        <v>606</v>
      </c>
      <c r="F668" s="105" t="s">
        <v>1028</v>
      </c>
      <c r="G668" s="105"/>
      <c r="H668" s="105">
        <f t="shared" si="44"/>
        <v>117000</v>
      </c>
      <c r="I668" s="105"/>
      <c r="J668" s="105">
        <f t="shared" si="45"/>
        <v>117000</v>
      </c>
    </row>
    <row r="669" spans="1:10" s="90" customFormat="1" ht="12.75">
      <c r="A669" s="106"/>
      <c r="B669" s="108"/>
      <c r="C669" s="110" t="s">
        <v>1029</v>
      </c>
      <c r="D669" s="110"/>
      <c r="E669" s="145" t="s">
        <v>1030</v>
      </c>
      <c r="F669" s="105">
        <f>F670</f>
        <v>40400</v>
      </c>
      <c r="G669" s="105"/>
      <c r="H669" s="105">
        <f t="shared" si="44"/>
        <v>40400</v>
      </c>
      <c r="I669" s="105"/>
      <c r="J669" s="105">
        <f t="shared" si="45"/>
        <v>40400</v>
      </c>
    </row>
    <row r="670" spans="1:10" s="90" customFormat="1" ht="25.5">
      <c r="A670" s="106"/>
      <c r="B670" s="108"/>
      <c r="C670" s="110"/>
      <c r="D670" s="110">
        <v>600</v>
      </c>
      <c r="E670" s="112" t="s">
        <v>606</v>
      </c>
      <c r="F670" s="105">
        <v>40400</v>
      </c>
      <c r="G670" s="105"/>
      <c r="H670" s="105">
        <f t="shared" si="44"/>
        <v>40400</v>
      </c>
      <c r="I670" s="105"/>
      <c r="J670" s="105">
        <f t="shared" si="45"/>
        <v>40400</v>
      </c>
    </row>
    <row r="671" spans="1:10" s="90" customFormat="1" ht="25.5" customHeight="1">
      <c r="A671" s="106"/>
      <c r="B671" s="108"/>
      <c r="C671" s="110" t="s">
        <v>1031</v>
      </c>
      <c r="D671" s="110"/>
      <c r="E671" s="112" t="s">
        <v>1032</v>
      </c>
      <c r="F671" s="105">
        <f>F678+F680</f>
        <v>64000</v>
      </c>
      <c r="G671" s="105"/>
      <c r="H671" s="105">
        <f t="shared" si="44"/>
        <v>64000</v>
      </c>
      <c r="I671" s="105"/>
      <c r="J671" s="105">
        <f t="shared" si="45"/>
        <v>64000</v>
      </c>
    </row>
    <row r="672" spans="1:10" s="90" customFormat="1" ht="12.75" hidden="1">
      <c r="A672" s="106"/>
      <c r="B672" s="108"/>
      <c r="C672" s="110" t="s">
        <v>1033</v>
      </c>
      <c r="D672" s="110"/>
      <c r="E672" s="112" t="s">
        <v>1034</v>
      </c>
      <c r="F672" s="105" t="s">
        <v>502</v>
      </c>
      <c r="G672" s="105"/>
      <c r="H672" s="105" t="s">
        <v>502</v>
      </c>
      <c r="I672" s="105"/>
      <c r="J672" s="105" t="s">
        <v>502</v>
      </c>
    </row>
    <row r="673" spans="1:10" s="90" customFormat="1" ht="25.5" hidden="1">
      <c r="A673" s="106"/>
      <c r="B673" s="108"/>
      <c r="C673" s="110"/>
      <c r="D673" s="110">
        <v>600</v>
      </c>
      <c r="E673" s="112" t="s">
        <v>606</v>
      </c>
      <c r="F673" s="105" t="s">
        <v>502</v>
      </c>
      <c r="G673" s="105"/>
      <c r="H673" s="105" t="s">
        <v>502</v>
      </c>
      <c r="I673" s="105"/>
      <c r="J673" s="105" t="s">
        <v>502</v>
      </c>
    </row>
    <row r="674" spans="1:10" s="90" customFormat="1" ht="25.5" hidden="1">
      <c r="A674" s="106"/>
      <c r="B674" s="108"/>
      <c r="C674" s="110" t="s">
        <v>1035</v>
      </c>
      <c r="D674" s="110"/>
      <c r="E674" s="112" t="s">
        <v>1036</v>
      </c>
      <c r="F674" s="105" t="s">
        <v>502</v>
      </c>
      <c r="G674" s="105"/>
      <c r="H674" s="105" t="s">
        <v>502</v>
      </c>
      <c r="I674" s="105"/>
      <c r="J674" s="105" t="s">
        <v>502</v>
      </c>
    </row>
    <row r="675" spans="1:10" s="90" customFormat="1" ht="25.5" hidden="1">
      <c r="A675" s="106"/>
      <c r="B675" s="108"/>
      <c r="C675" s="110"/>
      <c r="D675" s="110">
        <v>600</v>
      </c>
      <c r="E675" s="112" t="s">
        <v>606</v>
      </c>
      <c r="F675" s="105" t="s">
        <v>502</v>
      </c>
      <c r="G675" s="105"/>
      <c r="H675" s="105" t="s">
        <v>502</v>
      </c>
      <c r="I675" s="105"/>
      <c r="J675" s="105" t="s">
        <v>502</v>
      </c>
    </row>
    <row r="676" spans="1:10" s="90" customFormat="1" ht="12.75" hidden="1">
      <c r="A676" s="106"/>
      <c r="B676" s="108"/>
      <c r="C676" s="110" t="s">
        <v>1037</v>
      </c>
      <c r="D676" s="110"/>
      <c r="E676" s="112" t="s">
        <v>1038</v>
      </c>
      <c r="F676" s="105" t="s">
        <v>502</v>
      </c>
      <c r="G676" s="105"/>
      <c r="H676" s="105" t="s">
        <v>502</v>
      </c>
      <c r="I676" s="105"/>
      <c r="J676" s="105" t="s">
        <v>502</v>
      </c>
    </row>
    <row r="677" spans="1:10" s="90" customFormat="1" ht="25.5" hidden="1">
      <c r="A677" s="106"/>
      <c r="B677" s="108"/>
      <c r="C677" s="110"/>
      <c r="D677" s="110">
        <v>600</v>
      </c>
      <c r="E677" s="112" t="s">
        <v>606</v>
      </c>
      <c r="F677" s="105" t="s">
        <v>502</v>
      </c>
      <c r="G677" s="105"/>
      <c r="H677" s="105" t="s">
        <v>502</v>
      </c>
      <c r="I677" s="105"/>
      <c r="J677" s="105" t="s">
        <v>502</v>
      </c>
    </row>
    <row r="678" spans="1:10" s="90" customFormat="1" ht="38.25" hidden="1">
      <c r="A678" s="106"/>
      <c r="B678" s="108"/>
      <c r="C678" s="110" t="s">
        <v>1039</v>
      </c>
      <c r="D678" s="110"/>
      <c r="E678" s="112" t="s">
        <v>1040</v>
      </c>
      <c r="F678" s="105">
        <f>F679</f>
        <v>0</v>
      </c>
      <c r="G678" s="105"/>
      <c r="H678" s="105">
        <f>H679</f>
        <v>0</v>
      </c>
      <c r="I678" s="105"/>
      <c r="J678" s="105">
        <f>J679</f>
        <v>0</v>
      </c>
    </row>
    <row r="679" spans="1:10" s="90" customFormat="1" ht="25.5" hidden="1">
      <c r="A679" s="106"/>
      <c r="B679" s="108"/>
      <c r="C679" s="110"/>
      <c r="D679" s="110">
        <v>600</v>
      </c>
      <c r="E679" s="112" t="s">
        <v>606</v>
      </c>
      <c r="F679" s="105">
        <v>0</v>
      </c>
      <c r="G679" s="105"/>
      <c r="H679" s="105">
        <v>0</v>
      </c>
      <c r="I679" s="105"/>
      <c r="J679" s="105">
        <v>0</v>
      </c>
    </row>
    <row r="680" spans="1:10" s="90" customFormat="1" ht="25.5">
      <c r="A680" s="106"/>
      <c r="B680" s="108"/>
      <c r="C680" s="110" t="s">
        <v>1041</v>
      </c>
      <c r="D680" s="110"/>
      <c r="E680" s="112" t="s">
        <v>1042</v>
      </c>
      <c r="F680" s="105">
        <f>F681</f>
        <v>64000</v>
      </c>
      <c r="G680" s="105"/>
      <c r="H680" s="105">
        <f>F680+G680</f>
        <v>64000</v>
      </c>
      <c r="I680" s="105"/>
      <c r="J680" s="105">
        <f>H680+I680</f>
        <v>64000</v>
      </c>
    </row>
    <row r="681" spans="1:10" s="90" customFormat="1" ht="25.5">
      <c r="A681" s="106"/>
      <c r="B681" s="108"/>
      <c r="C681" s="110"/>
      <c r="D681" s="110">
        <v>600</v>
      </c>
      <c r="E681" s="112" t="s">
        <v>606</v>
      </c>
      <c r="F681" s="105">
        <v>64000</v>
      </c>
      <c r="G681" s="105"/>
      <c r="H681" s="105">
        <f>F681+G681</f>
        <v>64000</v>
      </c>
      <c r="I681" s="105"/>
      <c r="J681" s="105">
        <f>H681+I681</f>
        <v>64000</v>
      </c>
    </row>
    <row r="682" spans="1:10" s="90" customFormat="1" ht="38.25" hidden="1">
      <c r="A682" s="106"/>
      <c r="B682" s="108"/>
      <c r="C682" s="110" t="s">
        <v>1043</v>
      </c>
      <c r="D682" s="110"/>
      <c r="E682" s="112" t="s">
        <v>1044</v>
      </c>
      <c r="F682" s="105">
        <f>F683</f>
        <v>0</v>
      </c>
      <c r="G682" s="105"/>
      <c r="H682" s="105">
        <f>H683</f>
        <v>0</v>
      </c>
      <c r="I682" s="105"/>
      <c r="J682" s="105">
        <f>J683</f>
        <v>0</v>
      </c>
    </row>
    <row r="683" spans="1:10" s="90" customFormat="1" ht="25.5" hidden="1">
      <c r="A683" s="106"/>
      <c r="B683" s="108"/>
      <c r="C683" s="110" t="s">
        <v>1045</v>
      </c>
      <c r="D683" s="110"/>
      <c r="E683" s="112" t="s">
        <v>1046</v>
      </c>
      <c r="F683" s="105">
        <f>F684</f>
        <v>0</v>
      </c>
      <c r="G683" s="105"/>
      <c r="H683" s="105">
        <f>H684</f>
        <v>0</v>
      </c>
      <c r="I683" s="105"/>
      <c r="J683" s="105">
        <f>J684</f>
        <v>0</v>
      </c>
    </row>
    <row r="684" spans="1:10" s="90" customFormat="1" ht="25.5" hidden="1">
      <c r="A684" s="106"/>
      <c r="B684" s="108"/>
      <c r="C684" s="110"/>
      <c r="D684" s="110">
        <v>600</v>
      </c>
      <c r="E684" s="112" t="s">
        <v>606</v>
      </c>
      <c r="F684" s="105">
        <v>0</v>
      </c>
      <c r="G684" s="105"/>
      <c r="H684" s="105">
        <v>0</v>
      </c>
      <c r="I684" s="105"/>
      <c r="J684" s="105">
        <v>0</v>
      </c>
    </row>
    <row r="685" spans="1:10" s="90" customFormat="1" ht="25.5">
      <c r="A685" s="106"/>
      <c r="B685" s="108"/>
      <c r="C685" s="110" t="s">
        <v>1047</v>
      </c>
      <c r="D685" s="110"/>
      <c r="E685" s="112" t="s">
        <v>1048</v>
      </c>
      <c r="F685" s="105">
        <f>F686+F688+F690</f>
        <v>2665824</v>
      </c>
      <c r="G685" s="105">
        <f>G686+G690</f>
        <v>3452413</v>
      </c>
      <c r="H685" s="105">
        <f>F685+G685</f>
        <v>6118237</v>
      </c>
      <c r="I685" s="105">
        <f>I686+I690</f>
        <v>0</v>
      </c>
      <c r="J685" s="105">
        <f>H685+I685</f>
        <v>6118237</v>
      </c>
    </row>
    <row r="686" spans="1:10" s="90" customFormat="1" ht="12.75">
      <c r="A686" s="106"/>
      <c r="B686" s="108"/>
      <c r="C686" s="110" t="s">
        <v>1049</v>
      </c>
      <c r="D686" s="110"/>
      <c r="E686" s="163" t="s">
        <v>1050</v>
      </c>
      <c r="F686" s="105">
        <f>F687</f>
        <v>30000</v>
      </c>
      <c r="G686" s="105"/>
      <c r="H686" s="105">
        <f>F686+G686</f>
        <v>30000</v>
      </c>
      <c r="I686" s="105"/>
      <c r="J686" s="105">
        <f>H686+I686</f>
        <v>30000</v>
      </c>
    </row>
    <row r="687" spans="1:10" s="90" customFormat="1" ht="23.25" customHeight="1">
      <c r="A687" s="106"/>
      <c r="B687" s="108"/>
      <c r="C687" s="110"/>
      <c r="D687" s="110">
        <v>600</v>
      </c>
      <c r="E687" s="112" t="s">
        <v>606</v>
      </c>
      <c r="F687" s="105">
        <v>30000</v>
      </c>
      <c r="G687" s="105"/>
      <c r="H687" s="105">
        <f>F687+G687</f>
        <v>30000</v>
      </c>
      <c r="I687" s="105"/>
      <c r="J687" s="105">
        <f>H687+I687</f>
        <v>30000</v>
      </c>
    </row>
    <row r="688" spans="1:10" s="90" customFormat="1" ht="12.75" hidden="1">
      <c r="A688" s="106"/>
      <c r="B688" s="108"/>
      <c r="C688" s="110" t="s">
        <v>1051</v>
      </c>
      <c r="D688" s="110"/>
      <c r="E688" s="112" t="s">
        <v>1052</v>
      </c>
      <c r="F688" s="105">
        <f>F689</f>
        <v>0</v>
      </c>
      <c r="G688" s="105"/>
      <c r="H688" s="105">
        <f>H689</f>
        <v>0</v>
      </c>
      <c r="I688" s="105"/>
      <c r="J688" s="105">
        <f>J689</f>
        <v>0</v>
      </c>
    </row>
    <row r="689" spans="1:10" s="90" customFormat="1" ht="25.5" hidden="1">
      <c r="A689" s="106"/>
      <c r="B689" s="108"/>
      <c r="C689" s="110"/>
      <c r="D689" s="110">
        <v>600</v>
      </c>
      <c r="E689" s="112" t="s">
        <v>606</v>
      </c>
      <c r="F689" s="105">
        <v>0</v>
      </c>
      <c r="G689" s="105"/>
      <c r="H689" s="105">
        <v>0</v>
      </c>
      <c r="I689" s="105"/>
      <c r="J689" s="105">
        <v>0</v>
      </c>
    </row>
    <row r="690" spans="1:10" s="90" customFormat="1" ht="25.5">
      <c r="A690" s="106"/>
      <c r="B690" s="108"/>
      <c r="C690" s="110" t="s">
        <v>1053</v>
      </c>
      <c r="D690" s="110"/>
      <c r="E690" s="198" t="s">
        <v>1054</v>
      </c>
      <c r="F690" s="105">
        <f>F691</f>
        <v>2635824</v>
      </c>
      <c r="G690" s="105">
        <f>G691</f>
        <v>3452413</v>
      </c>
      <c r="H690" s="105">
        <f>H691</f>
        <v>6088237</v>
      </c>
      <c r="I690" s="105">
        <f>I691</f>
        <v>0</v>
      </c>
      <c r="J690" s="105">
        <f>J691</f>
        <v>6088237</v>
      </c>
    </row>
    <row r="691" spans="1:10" s="90" customFormat="1" ht="25.5">
      <c r="A691" s="106"/>
      <c r="B691" s="108"/>
      <c r="C691" s="110"/>
      <c r="D691" s="110">
        <v>600</v>
      </c>
      <c r="E691" s="112" t="s">
        <v>606</v>
      </c>
      <c r="F691" s="105">
        <f>F692+F693</f>
        <v>2635824</v>
      </c>
      <c r="G691" s="105">
        <f>G698+G701</f>
        <v>3452413</v>
      </c>
      <c r="H691" s="105">
        <f>F691+G691</f>
        <v>6088237</v>
      </c>
      <c r="I691" s="105"/>
      <c r="J691" s="105">
        <f>H691+I691</f>
        <v>6088237</v>
      </c>
    </row>
    <row r="692" spans="1:10" s="90" customFormat="1" ht="12.75">
      <c r="A692" s="106"/>
      <c r="B692" s="108"/>
      <c r="C692" s="110"/>
      <c r="D692" s="110"/>
      <c r="E692" s="112" t="s">
        <v>501</v>
      </c>
      <c r="F692" s="105">
        <f>F696</f>
        <v>1317912</v>
      </c>
      <c r="G692" s="105">
        <f>G702+G699</f>
        <v>1726206.5</v>
      </c>
      <c r="H692" s="105">
        <f>F692+G692</f>
        <v>3044118.5</v>
      </c>
      <c r="I692" s="105">
        <f>I702+I699</f>
        <v>0</v>
      </c>
      <c r="J692" s="105">
        <f>H692+I692</f>
        <v>3044118.5</v>
      </c>
    </row>
    <row r="693" spans="1:10" s="90" customFormat="1" ht="12.75">
      <c r="A693" s="106"/>
      <c r="B693" s="108"/>
      <c r="C693" s="110"/>
      <c r="D693" s="110"/>
      <c r="E693" s="112" t="s">
        <v>503</v>
      </c>
      <c r="F693" s="105">
        <f>F697</f>
        <v>1317912</v>
      </c>
      <c r="G693" s="105">
        <f>G703+G700</f>
        <v>1726206.5</v>
      </c>
      <c r="H693" s="105">
        <f>F693+G693</f>
        <v>3044118.5</v>
      </c>
      <c r="I693" s="105">
        <f>I703+I700</f>
        <v>0</v>
      </c>
      <c r="J693" s="105">
        <f>H693+I693</f>
        <v>3044118.5</v>
      </c>
    </row>
    <row r="694" spans="1:10" s="90" customFormat="1" ht="12.75">
      <c r="A694" s="106"/>
      <c r="B694" s="108"/>
      <c r="C694" s="110"/>
      <c r="D694" s="110"/>
      <c r="E694" s="112" t="s">
        <v>500</v>
      </c>
      <c r="F694" s="105"/>
      <c r="G694" s="105"/>
      <c r="H694" s="105"/>
      <c r="I694" s="105"/>
      <c r="J694" s="105"/>
    </row>
    <row r="695" spans="1:10" s="90" customFormat="1" ht="12.75">
      <c r="A695" s="106"/>
      <c r="B695" s="108"/>
      <c r="C695" s="110"/>
      <c r="D695" s="110"/>
      <c r="E695" s="112" t="s">
        <v>1055</v>
      </c>
      <c r="F695" s="105">
        <f>F696+F697</f>
        <v>2635824</v>
      </c>
      <c r="G695" s="105"/>
      <c r="H695" s="105">
        <f aca="true" t="shared" si="46" ref="H695:H710">F695+G695</f>
        <v>2635824</v>
      </c>
      <c r="I695" s="105"/>
      <c r="J695" s="105">
        <f aca="true" t="shared" si="47" ref="J695:J725">H695+I695</f>
        <v>2635824</v>
      </c>
    </row>
    <row r="696" spans="1:10" s="90" customFormat="1" ht="12.75">
      <c r="A696" s="106"/>
      <c r="B696" s="108"/>
      <c r="C696" s="110"/>
      <c r="D696" s="110"/>
      <c r="E696" s="112" t="s">
        <v>501</v>
      </c>
      <c r="F696" s="105">
        <v>1317912</v>
      </c>
      <c r="G696" s="105"/>
      <c r="H696" s="105">
        <f t="shared" si="46"/>
        <v>1317912</v>
      </c>
      <c r="I696" s="105"/>
      <c r="J696" s="105">
        <f t="shared" si="47"/>
        <v>1317912</v>
      </c>
    </row>
    <row r="697" spans="1:10" s="90" customFormat="1" ht="12.75">
      <c r="A697" s="106"/>
      <c r="B697" s="108"/>
      <c r="C697" s="110"/>
      <c r="D697" s="110"/>
      <c r="E697" s="112" t="s">
        <v>503</v>
      </c>
      <c r="F697" s="105">
        <v>1317912</v>
      </c>
      <c r="G697" s="105"/>
      <c r="H697" s="105">
        <f t="shared" si="46"/>
        <v>1317912</v>
      </c>
      <c r="I697" s="105"/>
      <c r="J697" s="105">
        <f t="shared" si="47"/>
        <v>1317912</v>
      </c>
    </row>
    <row r="698" spans="1:10" s="90" customFormat="1" ht="12.75">
      <c r="A698" s="106"/>
      <c r="B698" s="108"/>
      <c r="C698" s="110"/>
      <c r="D698" s="110"/>
      <c r="E698" s="112" t="s">
        <v>1056</v>
      </c>
      <c r="F698" s="105"/>
      <c r="G698" s="105">
        <f>G699+G700</f>
        <v>2020069</v>
      </c>
      <c r="H698" s="105">
        <f t="shared" si="46"/>
        <v>2020069</v>
      </c>
      <c r="I698" s="105">
        <f>I699+I700</f>
        <v>0</v>
      </c>
      <c r="J698" s="105">
        <f t="shared" si="47"/>
        <v>2020069</v>
      </c>
    </row>
    <row r="699" spans="1:10" s="90" customFormat="1" ht="12.75">
      <c r="A699" s="106"/>
      <c r="B699" s="108"/>
      <c r="C699" s="110"/>
      <c r="D699" s="110"/>
      <c r="E699" s="112" t="s">
        <v>501</v>
      </c>
      <c r="F699" s="105"/>
      <c r="G699" s="105">
        <v>1010034.5</v>
      </c>
      <c r="H699" s="105">
        <f t="shared" si="46"/>
        <v>1010034.5</v>
      </c>
      <c r="I699" s="105"/>
      <c r="J699" s="105">
        <f t="shared" si="47"/>
        <v>1010034.5</v>
      </c>
    </row>
    <row r="700" spans="1:10" s="90" customFormat="1" ht="12.75">
      <c r="A700" s="106"/>
      <c r="B700" s="108"/>
      <c r="C700" s="110"/>
      <c r="D700" s="110"/>
      <c r="E700" s="112" t="s">
        <v>503</v>
      </c>
      <c r="F700" s="105"/>
      <c r="G700" s="105">
        <v>1010034.5</v>
      </c>
      <c r="H700" s="105">
        <f t="shared" si="46"/>
        <v>1010034.5</v>
      </c>
      <c r="I700" s="105"/>
      <c r="J700" s="105">
        <f t="shared" si="47"/>
        <v>1010034.5</v>
      </c>
    </row>
    <row r="701" spans="1:10" s="90" customFormat="1" ht="12.75">
      <c r="A701" s="106"/>
      <c r="B701" s="108"/>
      <c r="C701" s="110"/>
      <c r="D701" s="110"/>
      <c r="E701" s="112" t="s">
        <v>1057</v>
      </c>
      <c r="F701" s="105"/>
      <c r="G701" s="105">
        <f>G702+G703</f>
        <v>1432344</v>
      </c>
      <c r="H701" s="105">
        <f t="shared" si="46"/>
        <v>1432344</v>
      </c>
      <c r="I701" s="105">
        <f>I702+I703</f>
        <v>0</v>
      </c>
      <c r="J701" s="105">
        <f t="shared" si="47"/>
        <v>1432344</v>
      </c>
    </row>
    <row r="702" spans="1:10" s="90" customFormat="1" ht="12.75">
      <c r="A702" s="106"/>
      <c r="B702" s="108"/>
      <c r="C702" s="110"/>
      <c r="D702" s="110"/>
      <c r="E702" s="112" t="s">
        <v>501</v>
      </c>
      <c r="F702" s="105"/>
      <c r="G702" s="105">
        <v>716172</v>
      </c>
      <c r="H702" s="105">
        <f t="shared" si="46"/>
        <v>716172</v>
      </c>
      <c r="I702" s="105"/>
      <c r="J702" s="105">
        <f t="shared" si="47"/>
        <v>716172</v>
      </c>
    </row>
    <row r="703" spans="1:10" s="90" customFormat="1" ht="12.75">
      <c r="A703" s="106"/>
      <c r="B703" s="108"/>
      <c r="C703" s="110"/>
      <c r="D703" s="110"/>
      <c r="E703" s="112" t="s">
        <v>503</v>
      </c>
      <c r="F703" s="105"/>
      <c r="G703" s="105">
        <v>716172</v>
      </c>
      <c r="H703" s="105">
        <f t="shared" si="46"/>
        <v>716172</v>
      </c>
      <c r="I703" s="105"/>
      <c r="J703" s="105">
        <f t="shared" si="47"/>
        <v>716172</v>
      </c>
    </row>
    <row r="704" spans="1:10" s="90" customFormat="1" ht="12.75">
      <c r="A704" s="106"/>
      <c r="B704" s="99" t="s">
        <v>1058</v>
      </c>
      <c r="C704" s="99"/>
      <c r="D704" s="99"/>
      <c r="E704" s="107" t="s">
        <v>1059</v>
      </c>
      <c r="F704" s="105">
        <f>F705+F710+F750+F755</f>
        <v>34099953.62</v>
      </c>
      <c r="G704" s="105">
        <f>G705+G710+G750+G755</f>
        <v>13343959</v>
      </c>
      <c r="H704" s="105">
        <f t="shared" si="46"/>
        <v>47443912.62</v>
      </c>
      <c r="I704" s="105">
        <f>I705+I710+I750+I755</f>
        <v>-4097708</v>
      </c>
      <c r="J704" s="105">
        <f t="shared" si="47"/>
        <v>43346204.62</v>
      </c>
    </row>
    <row r="705" spans="1:10" s="90" customFormat="1" ht="12.75">
      <c r="A705" s="106"/>
      <c r="B705" s="108" t="s">
        <v>1060</v>
      </c>
      <c r="C705" s="108"/>
      <c r="D705" s="108"/>
      <c r="E705" s="109" t="s">
        <v>156</v>
      </c>
      <c r="F705" s="105">
        <f aca="true" t="shared" si="48" ref="F705:G708">F706</f>
        <v>3634000</v>
      </c>
      <c r="G705" s="105">
        <f t="shared" si="48"/>
        <v>700</v>
      </c>
      <c r="H705" s="105">
        <f t="shared" si="46"/>
        <v>3634700</v>
      </c>
      <c r="I705" s="105">
        <f>I706</f>
        <v>0</v>
      </c>
      <c r="J705" s="105">
        <f t="shared" si="47"/>
        <v>3634700</v>
      </c>
    </row>
    <row r="706" spans="1:10" s="90" customFormat="1" ht="12.75">
      <c r="A706" s="106"/>
      <c r="B706" s="108"/>
      <c r="C706" s="110" t="s">
        <v>417</v>
      </c>
      <c r="D706" s="111"/>
      <c r="E706" s="112" t="s">
        <v>418</v>
      </c>
      <c r="F706" s="105">
        <f t="shared" si="48"/>
        <v>3634000</v>
      </c>
      <c r="G706" s="105">
        <f t="shared" si="48"/>
        <v>700</v>
      </c>
      <c r="H706" s="105">
        <f t="shared" si="46"/>
        <v>3634700</v>
      </c>
      <c r="I706" s="105">
        <f>I707</f>
        <v>0</v>
      </c>
      <c r="J706" s="105">
        <f t="shared" si="47"/>
        <v>3634700</v>
      </c>
    </row>
    <row r="707" spans="1:10" s="90" customFormat="1" ht="38.25">
      <c r="A707" s="106"/>
      <c r="B707" s="108"/>
      <c r="C707" s="110" t="s">
        <v>517</v>
      </c>
      <c r="D707" s="110"/>
      <c r="E707" s="112" t="s">
        <v>518</v>
      </c>
      <c r="F707" s="105">
        <f t="shared" si="48"/>
        <v>3634000</v>
      </c>
      <c r="G707" s="105">
        <f t="shared" si="48"/>
        <v>700</v>
      </c>
      <c r="H707" s="105">
        <f t="shared" si="46"/>
        <v>3634700</v>
      </c>
      <c r="I707" s="105">
        <f>I708</f>
        <v>0</v>
      </c>
      <c r="J707" s="105">
        <f t="shared" si="47"/>
        <v>3634700</v>
      </c>
    </row>
    <row r="708" spans="1:10" s="90" customFormat="1" ht="38.25">
      <c r="A708" s="106"/>
      <c r="B708" s="108"/>
      <c r="C708" s="110" t="s">
        <v>1061</v>
      </c>
      <c r="D708" s="111"/>
      <c r="E708" s="112" t="s">
        <v>1062</v>
      </c>
      <c r="F708" s="105">
        <f t="shared" si="48"/>
        <v>3634000</v>
      </c>
      <c r="G708" s="105">
        <f t="shared" si="48"/>
        <v>700</v>
      </c>
      <c r="H708" s="105">
        <f t="shared" si="46"/>
        <v>3634700</v>
      </c>
      <c r="I708" s="105">
        <f>I709</f>
        <v>0</v>
      </c>
      <c r="J708" s="105">
        <f t="shared" si="47"/>
        <v>3634700</v>
      </c>
    </row>
    <row r="709" spans="1:10" s="90" customFormat="1" ht="12.75">
      <c r="A709" s="106"/>
      <c r="B709" s="113"/>
      <c r="C709" s="111"/>
      <c r="D709" s="110">
        <v>300</v>
      </c>
      <c r="E709" s="112" t="s">
        <v>969</v>
      </c>
      <c r="F709" s="105">
        <v>3634000</v>
      </c>
      <c r="G709" s="105">
        <v>700</v>
      </c>
      <c r="H709" s="105">
        <f t="shared" si="46"/>
        <v>3634700</v>
      </c>
      <c r="I709" s="105"/>
      <c r="J709" s="105">
        <f t="shared" si="47"/>
        <v>3634700</v>
      </c>
    </row>
    <row r="710" spans="1:10" s="90" customFormat="1" ht="12.75">
      <c r="A710" s="106"/>
      <c r="B710" s="108" t="s">
        <v>1063</v>
      </c>
      <c r="C710" s="108"/>
      <c r="D710" s="108"/>
      <c r="E710" s="109" t="s">
        <v>163</v>
      </c>
      <c r="F710" s="105">
        <f>F713+F722</f>
        <v>17488537.62</v>
      </c>
      <c r="G710" s="105">
        <f>G713+G722</f>
        <v>13343259</v>
      </c>
      <c r="H710" s="105">
        <f t="shared" si="46"/>
        <v>30831796.62</v>
      </c>
      <c r="I710" s="105">
        <f>I711+I722</f>
        <v>-4097708</v>
      </c>
      <c r="J710" s="105">
        <f t="shared" si="47"/>
        <v>26734088.62</v>
      </c>
    </row>
    <row r="711" spans="1:10" s="90" customFormat="1" ht="25.5">
      <c r="A711" s="106"/>
      <c r="B711" s="108"/>
      <c r="C711" s="110" t="s">
        <v>470</v>
      </c>
      <c r="D711" s="110"/>
      <c r="E711" s="112" t="s">
        <v>471</v>
      </c>
      <c r="F711" s="105"/>
      <c r="G711" s="105"/>
      <c r="H711" s="105">
        <v>205200</v>
      </c>
      <c r="I711" s="105">
        <f>I712</f>
        <v>82600</v>
      </c>
      <c r="J711" s="105">
        <f t="shared" si="47"/>
        <v>287800</v>
      </c>
    </row>
    <row r="712" spans="1:10" s="90" customFormat="1" ht="12.75">
      <c r="A712" s="106"/>
      <c r="B712" s="108"/>
      <c r="C712" s="110" t="s">
        <v>985</v>
      </c>
      <c r="D712" s="110"/>
      <c r="E712" s="112" t="s">
        <v>986</v>
      </c>
      <c r="F712" s="105"/>
      <c r="G712" s="105"/>
      <c r="H712" s="105">
        <v>205200</v>
      </c>
      <c r="I712" s="105">
        <f>I717</f>
        <v>82600</v>
      </c>
      <c r="J712" s="105">
        <f t="shared" si="47"/>
        <v>287800</v>
      </c>
    </row>
    <row r="713" spans="1:10" s="90" customFormat="1" ht="76.5">
      <c r="A713" s="106"/>
      <c r="B713" s="108"/>
      <c r="C713" s="110" t="s">
        <v>1064</v>
      </c>
      <c r="D713" s="110"/>
      <c r="E713" s="145" t="s">
        <v>1065</v>
      </c>
      <c r="F713" s="105" t="s">
        <v>1066</v>
      </c>
      <c r="G713" s="105"/>
      <c r="H713" s="105">
        <f>F713+G713</f>
        <v>205200</v>
      </c>
      <c r="I713" s="105"/>
      <c r="J713" s="105">
        <f t="shared" si="47"/>
        <v>205200</v>
      </c>
    </row>
    <row r="714" spans="1:10" s="90" customFormat="1" ht="63.75">
      <c r="A714" s="106"/>
      <c r="B714" s="108"/>
      <c r="C714" s="110" t="s">
        <v>1067</v>
      </c>
      <c r="D714" s="110"/>
      <c r="E714" s="145" t="s">
        <v>1068</v>
      </c>
      <c r="F714" s="105" t="s">
        <v>1066</v>
      </c>
      <c r="G714" s="105"/>
      <c r="H714" s="105">
        <f>F714+G714</f>
        <v>205200</v>
      </c>
      <c r="I714" s="105"/>
      <c r="J714" s="105">
        <f t="shared" si="47"/>
        <v>205200</v>
      </c>
    </row>
    <row r="715" spans="1:10" s="90" customFormat="1" ht="12.75">
      <c r="A715" s="106"/>
      <c r="B715" s="108"/>
      <c r="C715" s="110"/>
      <c r="D715" s="110">
        <v>300</v>
      </c>
      <c r="E715" s="112" t="s">
        <v>1069</v>
      </c>
      <c r="F715" s="105" t="s">
        <v>1070</v>
      </c>
      <c r="G715" s="105"/>
      <c r="H715" s="105">
        <f>F715+G715</f>
        <v>27600</v>
      </c>
      <c r="I715" s="105"/>
      <c r="J715" s="105">
        <f t="shared" si="47"/>
        <v>27600</v>
      </c>
    </row>
    <row r="716" spans="1:10" s="90" customFormat="1" ht="25.5">
      <c r="A716" s="106"/>
      <c r="B716" s="108"/>
      <c r="C716" s="110"/>
      <c r="D716" s="128">
        <v>600</v>
      </c>
      <c r="E716" s="112" t="s">
        <v>606</v>
      </c>
      <c r="F716" s="105" t="s">
        <v>1071</v>
      </c>
      <c r="G716" s="105"/>
      <c r="H716" s="105">
        <f>F716+G716</f>
        <v>177600</v>
      </c>
      <c r="I716" s="105"/>
      <c r="J716" s="105">
        <f t="shared" si="47"/>
        <v>177600</v>
      </c>
    </row>
    <row r="717" spans="1:10" s="90" customFormat="1" ht="38.25">
      <c r="A717" s="106"/>
      <c r="B717" s="108"/>
      <c r="C717" s="110" t="s">
        <v>1072</v>
      </c>
      <c r="D717" s="110"/>
      <c r="E717" s="112" t="s">
        <v>1073</v>
      </c>
      <c r="F717" s="105"/>
      <c r="G717" s="105"/>
      <c r="H717" s="105"/>
      <c r="I717" s="105">
        <f>I718</f>
        <v>82600</v>
      </c>
      <c r="J717" s="105">
        <f t="shared" si="47"/>
        <v>82600</v>
      </c>
    </row>
    <row r="718" spans="1:10" s="90" customFormat="1" ht="25.5">
      <c r="A718" s="106"/>
      <c r="B718" s="108"/>
      <c r="C718" s="110" t="s">
        <v>1074</v>
      </c>
      <c r="D718" s="110"/>
      <c r="E718" s="112" t="s">
        <v>1075</v>
      </c>
      <c r="F718" s="105"/>
      <c r="G718" s="105"/>
      <c r="H718" s="105"/>
      <c r="I718" s="105">
        <f>I719</f>
        <v>82600</v>
      </c>
      <c r="J718" s="105">
        <f t="shared" si="47"/>
        <v>82600</v>
      </c>
    </row>
    <row r="719" spans="1:10" s="90" customFormat="1" ht="25.5">
      <c r="A719" s="106"/>
      <c r="B719" s="108"/>
      <c r="C719" s="110"/>
      <c r="D719" s="110">
        <v>600</v>
      </c>
      <c r="E719" s="112" t="s">
        <v>606</v>
      </c>
      <c r="F719" s="105"/>
      <c r="G719" s="105"/>
      <c r="H719" s="105"/>
      <c r="I719" s="105">
        <f>I720+I721</f>
        <v>82600</v>
      </c>
      <c r="J719" s="105">
        <f t="shared" si="47"/>
        <v>82600</v>
      </c>
    </row>
    <row r="720" spans="1:10" s="90" customFormat="1" ht="12.75">
      <c r="A720" s="106"/>
      <c r="B720" s="108"/>
      <c r="C720" s="110"/>
      <c r="D720" s="110"/>
      <c r="E720" s="112" t="s">
        <v>501</v>
      </c>
      <c r="F720" s="105"/>
      <c r="G720" s="105"/>
      <c r="H720" s="105"/>
      <c r="I720" s="105">
        <v>37600</v>
      </c>
      <c r="J720" s="105">
        <f t="shared" si="47"/>
        <v>37600</v>
      </c>
    </row>
    <row r="721" spans="1:10" s="90" customFormat="1" ht="12.75">
      <c r="A721" s="106"/>
      <c r="B721" s="108"/>
      <c r="C721" s="110"/>
      <c r="D721" s="110"/>
      <c r="E721" s="112" t="s">
        <v>503</v>
      </c>
      <c r="F721" s="105"/>
      <c r="G721" s="105"/>
      <c r="H721" s="105"/>
      <c r="I721" s="105">
        <v>45000</v>
      </c>
      <c r="J721" s="105">
        <f t="shared" si="47"/>
        <v>45000</v>
      </c>
    </row>
    <row r="722" spans="1:10" s="90" customFormat="1" ht="36" customHeight="1">
      <c r="A722" s="106"/>
      <c r="B722" s="108"/>
      <c r="C722" s="110" t="s">
        <v>425</v>
      </c>
      <c r="D722" s="110"/>
      <c r="E722" s="112" t="s">
        <v>1076</v>
      </c>
      <c r="F722" s="105">
        <f>F723+F732+F735</f>
        <v>17283337.62</v>
      </c>
      <c r="G722" s="105">
        <f>G723+G732+G735</f>
        <v>13343259</v>
      </c>
      <c r="H722" s="105">
        <f>F722+G722</f>
        <v>30626596.62</v>
      </c>
      <c r="I722" s="105">
        <f>I723+I732+I735</f>
        <v>-4180308</v>
      </c>
      <c r="J722" s="105">
        <f t="shared" si="47"/>
        <v>26446288.62</v>
      </c>
    </row>
    <row r="723" spans="1:10" s="90" customFormat="1" ht="18" customHeight="1">
      <c r="A723" s="106"/>
      <c r="B723" s="108"/>
      <c r="C723" s="110" t="s">
        <v>1077</v>
      </c>
      <c r="D723" s="110"/>
      <c r="E723" s="145" t="s">
        <v>1078</v>
      </c>
      <c r="F723" s="105">
        <f>F724+F730</f>
        <v>830000</v>
      </c>
      <c r="G723" s="105">
        <f>G724+G730</f>
        <v>13343259</v>
      </c>
      <c r="H723" s="105">
        <f>F723+G723</f>
        <v>14173259</v>
      </c>
      <c r="I723" s="105">
        <f>I724+I730</f>
        <v>-4181108</v>
      </c>
      <c r="J723" s="105">
        <f t="shared" si="47"/>
        <v>9992151</v>
      </c>
    </row>
    <row r="724" spans="1:10" s="90" customFormat="1" ht="16.5" customHeight="1">
      <c r="A724" s="106"/>
      <c r="B724" s="108"/>
      <c r="C724" s="199" t="s">
        <v>1079</v>
      </c>
      <c r="D724" s="110"/>
      <c r="E724" s="145" t="s">
        <v>1080</v>
      </c>
      <c r="F724" s="105">
        <f>F725</f>
        <v>830000</v>
      </c>
      <c r="G724" s="105">
        <f>G725</f>
        <v>5834399</v>
      </c>
      <c r="H724" s="105">
        <f>F724+G724</f>
        <v>6664399</v>
      </c>
      <c r="I724" s="105">
        <f>I725</f>
        <v>-5443057</v>
      </c>
      <c r="J724" s="105">
        <f t="shared" si="47"/>
        <v>1221342</v>
      </c>
    </row>
    <row r="725" spans="1:10" s="90" customFormat="1" ht="14.25" customHeight="1">
      <c r="A725" s="106"/>
      <c r="B725" s="108"/>
      <c r="C725" s="110"/>
      <c r="D725" s="110">
        <v>300</v>
      </c>
      <c r="E725" s="112" t="s">
        <v>969</v>
      </c>
      <c r="F725" s="105">
        <f>F728+F729</f>
        <v>830000</v>
      </c>
      <c r="G725" s="105">
        <f>G728+G729</f>
        <v>5834399</v>
      </c>
      <c r="H725" s="105">
        <f>F725+G725</f>
        <v>6664399</v>
      </c>
      <c r="I725" s="105">
        <f>I728+I729+I727</f>
        <v>-5443057</v>
      </c>
      <c r="J725" s="105">
        <f t="shared" si="47"/>
        <v>1221342</v>
      </c>
    </row>
    <row r="726" spans="1:10" s="90" customFormat="1" ht="14.25" customHeight="1">
      <c r="A726" s="106"/>
      <c r="B726" s="108"/>
      <c r="C726" s="110"/>
      <c r="D726" s="110"/>
      <c r="E726" s="112" t="s">
        <v>500</v>
      </c>
      <c r="F726" s="105"/>
      <c r="G726" s="105"/>
      <c r="H726" s="105"/>
      <c r="I726" s="105"/>
      <c r="J726" s="105"/>
    </row>
    <row r="727" spans="1:10" s="90" customFormat="1" ht="14.25" customHeight="1">
      <c r="A727" s="106"/>
      <c r="B727" s="108"/>
      <c r="C727" s="110"/>
      <c r="D727" s="110"/>
      <c r="E727" s="112" t="s">
        <v>889</v>
      </c>
      <c r="F727" s="105"/>
      <c r="G727" s="105"/>
      <c r="H727" s="105"/>
      <c r="I727" s="105">
        <v>285680</v>
      </c>
      <c r="J727" s="105">
        <f aca="true" t="shared" si="49" ref="J727:J740">H727+I727</f>
        <v>285680</v>
      </c>
    </row>
    <row r="728" spans="1:10" s="90" customFormat="1" ht="14.25" customHeight="1">
      <c r="A728" s="106"/>
      <c r="B728" s="108"/>
      <c r="C728" s="110"/>
      <c r="D728" s="110"/>
      <c r="E728" s="112" t="s">
        <v>501</v>
      </c>
      <c r="F728" s="105"/>
      <c r="G728" s="105">
        <v>5834399</v>
      </c>
      <c r="H728" s="105">
        <f aca="true" t="shared" si="50" ref="H728:H740">F728+G728</f>
        <v>5834399</v>
      </c>
      <c r="I728" s="105">
        <v>-5728737</v>
      </c>
      <c r="J728" s="105">
        <f t="shared" si="49"/>
        <v>105662</v>
      </c>
    </row>
    <row r="729" spans="1:10" s="90" customFormat="1" ht="16.5" customHeight="1">
      <c r="A729" s="106"/>
      <c r="B729" s="108"/>
      <c r="C729" s="110"/>
      <c r="D729" s="110"/>
      <c r="E729" s="112" t="s">
        <v>503</v>
      </c>
      <c r="F729" s="105">
        <v>830000</v>
      </c>
      <c r="G729" s="105"/>
      <c r="H729" s="105">
        <f t="shared" si="50"/>
        <v>830000</v>
      </c>
      <c r="I729" s="105"/>
      <c r="J729" s="105">
        <f t="shared" si="49"/>
        <v>830000</v>
      </c>
    </row>
    <row r="730" spans="1:10" s="90" customFormat="1" ht="19.5" customHeight="1">
      <c r="A730" s="106"/>
      <c r="B730" s="108"/>
      <c r="C730" s="110" t="s">
        <v>1081</v>
      </c>
      <c r="D730" s="110"/>
      <c r="E730" s="112" t="s">
        <v>1082</v>
      </c>
      <c r="F730" s="105">
        <f>F731</f>
        <v>0</v>
      </c>
      <c r="G730" s="105">
        <f>G731</f>
        <v>7508860</v>
      </c>
      <c r="H730" s="105">
        <f t="shared" si="50"/>
        <v>7508860</v>
      </c>
      <c r="I730" s="105">
        <f>I731</f>
        <v>1261949</v>
      </c>
      <c r="J730" s="105">
        <f t="shared" si="49"/>
        <v>8770809</v>
      </c>
    </row>
    <row r="731" spans="1:10" s="90" customFormat="1" ht="15.75" customHeight="1">
      <c r="A731" s="106"/>
      <c r="B731" s="108"/>
      <c r="C731" s="110"/>
      <c r="D731" s="110">
        <v>300</v>
      </c>
      <c r="E731" s="112" t="s">
        <v>969</v>
      </c>
      <c r="F731" s="105"/>
      <c r="G731" s="105">
        <v>7508860</v>
      </c>
      <c r="H731" s="105">
        <f t="shared" si="50"/>
        <v>7508860</v>
      </c>
      <c r="I731" s="105">
        <v>1261949</v>
      </c>
      <c r="J731" s="105">
        <f t="shared" si="49"/>
        <v>8770809</v>
      </c>
    </row>
    <row r="732" spans="1:10" s="90" customFormat="1" ht="50.25" customHeight="1">
      <c r="A732" s="106"/>
      <c r="B732" s="108"/>
      <c r="C732" s="110" t="s">
        <v>427</v>
      </c>
      <c r="D732" s="110"/>
      <c r="E732" s="112" t="s">
        <v>428</v>
      </c>
      <c r="F732" s="105">
        <f>F733</f>
        <v>8065720</v>
      </c>
      <c r="G732" s="105"/>
      <c r="H732" s="105">
        <f t="shared" si="50"/>
        <v>8065720</v>
      </c>
      <c r="I732" s="105">
        <f>I733</f>
        <v>800</v>
      </c>
      <c r="J732" s="105">
        <f t="shared" si="49"/>
        <v>8066520</v>
      </c>
    </row>
    <row r="733" spans="1:10" s="90" customFormat="1" ht="41.25" customHeight="1">
      <c r="A733" s="106"/>
      <c r="B733" s="108"/>
      <c r="C733" s="110" t="s">
        <v>429</v>
      </c>
      <c r="D733" s="110"/>
      <c r="E733" s="112" t="s">
        <v>430</v>
      </c>
      <c r="F733" s="105">
        <f>F734</f>
        <v>8065720</v>
      </c>
      <c r="G733" s="105"/>
      <c r="H733" s="105">
        <f t="shared" si="50"/>
        <v>8065720</v>
      </c>
      <c r="I733" s="105">
        <f>I734</f>
        <v>800</v>
      </c>
      <c r="J733" s="105">
        <f t="shared" si="49"/>
        <v>8066520</v>
      </c>
    </row>
    <row r="734" spans="1:10" s="90" customFormat="1" ht="16.5" customHeight="1">
      <c r="A734" s="106"/>
      <c r="B734" s="108"/>
      <c r="C734" s="110"/>
      <c r="D734" s="110">
        <v>300</v>
      </c>
      <c r="E734" s="112" t="s">
        <v>969</v>
      </c>
      <c r="F734" s="116">
        <v>8065720</v>
      </c>
      <c r="G734" s="116"/>
      <c r="H734" s="105">
        <f t="shared" si="50"/>
        <v>8065720</v>
      </c>
      <c r="I734" s="116">
        <v>800</v>
      </c>
      <c r="J734" s="105">
        <f t="shared" si="49"/>
        <v>8066520</v>
      </c>
    </row>
    <row r="735" spans="1:10" s="90" customFormat="1" ht="41.25" customHeight="1">
      <c r="A735" s="106"/>
      <c r="B735" s="108"/>
      <c r="C735" s="110" t="s">
        <v>1083</v>
      </c>
      <c r="D735" s="110"/>
      <c r="E735" s="112" t="s">
        <v>1084</v>
      </c>
      <c r="F735" s="116">
        <f>F736</f>
        <v>8387617.62</v>
      </c>
      <c r="G735" s="116"/>
      <c r="H735" s="105">
        <f t="shared" si="50"/>
        <v>8387617.62</v>
      </c>
      <c r="I735" s="116"/>
      <c r="J735" s="105">
        <f t="shared" si="49"/>
        <v>8387617.62</v>
      </c>
    </row>
    <row r="736" spans="1:10" s="90" customFormat="1" ht="42.75" customHeight="1">
      <c r="A736" s="106"/>
      <c r="B736" s="108"/>
      <c r="C736" s="110" t="s">
        <v>1085</v>
      </c>
      <c r="D736" s="110"/>
      <c r="E736" s="112" t="s">
        <v>1086</v>
      </c>
      <c r="F736" s="116">
        <f>F737</f>
        <v>8387617.62</v>
      </c>
      <c r="G736" s="116"/>
      <c r="H736" s="105">
        <f t="shared" si="50"/>
        <v>8387617.62</v>
      </c>
      <c r="I736" s="116"/>
      <c r="J736" s="105">
        <f t="shared" si="49"/>
        <v>8387617.62</v>
      </c>
    </row>
    <row r="737" spans="1:10" s="90" customFormat="1" ht="16.5" customHeight="1">
      <c r="A737" s="106"/>
      <c r="B737" s="108"/>
      <c r="C737" s="110"/>
      <c r="D737" s="110">
        <v>300</v>
      </c>
      <c r="E737" s="112" t="s">
        <v>969</v>
      </c>
      <c r="F737" s="116">
        <f>F739+F740</f>
        <v>8387617.62</v>
      </c>
      <c r="G737" s="116"/>
      <c r="H737" s="105">
        <f t="shared" si="50"/>
        <v>8387617.62</v>
      </c>
      <c r="I737" s="116"/>
      <c r="J737" s="105">
        <f t="shared" si="49"/>
        <v>8387617.62</v>
      </c>
    </row>
    <row r="738" spans="1:10" s="90" customFormat="1" ht="16.5" customHeight="1">
      <c r="A738" s="106"/>
      <c r="B738" s="108"/>
      <c r="C738" s="110"/>
      <c r="D738" s="110"/>
      <c r="E738" s="181" t="s">
        <v>500</v>
      </c>
      <c r="F738" s="116"/>
      <c r="G738" s="116"/>
      <c r="H738" s="105">
        <f t="shared" si="50"/>
        <v>0</v>
      </c>
      <c r="I738" s="116"/>
      <c r="J738" s="105">
        <f t="shared" si="49"/>
        <v>0</v>
      </c>
    </row>
    <row r="739" spans="1:10" s="90" customFormat="1" ht="16.5" customHeight="1">
      <c r="A739" s="106"/>
      <c r="B739" s="108"/>
      <c r="C739" s="110"/>
      <c r="D739" s="110"/>
      <c r="E739" s="181" t="s">
        <v>501</v>
      </c>
      <c r="F739" s="116">
        <v>6675915.34</v>
      </c>
      <c r="G739" s="116"/>
      <c r="H739" s="105">
        <f t="shared" si="50"/>
        <v>6675915.34</v>
      </c>
      <c r="I739" s="116"/>
      <c r="J739" s="105">
        <f t="shared" si="49"/>
        <v>6675915.34</v>
      </c>
    </row>
    <row r="740" spans="1:10" s="90" customFormat="1" ht="15.75" customHeight="1">
      <c r="A740" s="106"/>
      <c r="B740" s="108"/>
      <c r="C740" s="110"/>
      <c r="D740" s="110"/>
      <c r="E740" s="181" t="s">
        <v>503</v>
      </c>
      <c r="F740" s="116">
        <v>1711702.28</v>
      </c>
      <c r="G740" s="116"/>
      <c r="H740" s="105">
        <f t="shared" si="50"/>
        <v>1711702.28</v>
      </c>
      <c r="I740" s="116"/>
      <c r="J740" s="105">
        <f t="shared" si="49"/>
        <v>1711702.28</v>
      </c>
    </row>
    <row r="741" spans="1:10" s="90" customFormat="1" ht="16.5" customHeight="1" hidden="1">
      <c r="A741" s="106"/>
      <c r="B741" s="108"/>
      <c r="C741" s="110" t="s">
        <v>417</v>
      </c>
      <c r="D741" s="128"/>
      <c r="E741" s="112" t="s">
        <v>418</v>
      </c>
      <c r="F741" s="105" t="s">
        <v>502</v>
      </c>
      <c r="G741" s="105"/>
      <c r="H741" s="105" t="s">
        <v>502</v>
      </c>
      <c r="I741" s="105"/>
      <c r="J741" s="105" t="s">
        <v>502</v>
      </c>
    </row>
    <row r="742" spans="1:10" s="90" customFormat="1" ht="46.5" customHeight="1" hidden="1">
      <c r="A742" s="106"/>
      <c r="B742" s="108"/>
      <c r="C742" s="110" t="s">
        <v>437</v>
      </c>
      <c r="D742" s="110"/>
      <c r="E742" s="112" t="s">
        <v>438</v>
      </c>
      <c r="F742" s="105" t="s">
        <v>502</v>
      </c>
      <c r="G742" s="105"/>
      <c r="H742" s="105" t="s">
        <v>502</v>
      </c>
      <c r="I742" s="105"/>
      <c r="J742" s="105" t="s">
        <v>502</v>
      </c>
    </row>
    <row r="743" spans="1:10" s="90" customFormat="1" ht="41.25" customHeight="1" hidden="1">
      <c r="A743" s="106"/>
      <c r="B743" s="108"/>
      <c r="C743" s="110" t="s">
        <v>1087</v>
      </c>
      <c r="D743" s="113"/>
      <c r="E743" s="115" t="s">
        <v>1088</v>
      </c>
      <c r="F743" s="105" t="s">
        <v>502</v>
      </c>
      <c r="G743" s="105"/>
      <c r="H743" s="105" t="s">
        <v>502</v>
      </c>
      <c r="I743" s="105"/>
      <c r="J743" s="105" t="s">
        <v>502</v>
      </c>
    </row>
    <row r="744" spans="1:10" s="90" customFormat="1" ht="16.5" customHeight="1" hidden="1">
      <c r="A744" s="106"/>
      <c r="B744" s="108"/>
      <c r="C744" s="110"/>
      <c r="D744" s="113" t="s">
        <v>640</v>
      </c>
      <c r="E744" s="115" t="s">
        <v>436</v>
      </c>
      <c r="F744" s="105" t="s">
        <v>502</v>
      </c>
      <c r="G744" s="105"/>
      <c r="H744" s="105" t="s">
        <v>502</v>
      </c>
      <c r="I744" s="105"/>
      <c r="J744" s="105" t="s">
        <v>502</v>
      </c>
    </row>
    <row r="745" spans="1:10" s="90" customFormat="1" ht="41.25" customHeight="1" hidden="1">
      <c r="A745" s="106"/>
      <c r="B745" s="108"/>
      <c r="C745" s="128" t="s">
        <v>1089</v>
      </c>
      <c r="D745" s="127"/>
      <c r="E745" s="117" t="s">
        <v>1090</v>
      </c>
      <c r="F745" s="105" t="s">
        <v>502</v>
      </c>
      <c r="G745" s="105"/>
      <c r="H745" s="105" t="s">
        <v>502</v>
      </c>
      <c r="I745" s="105"/>
      <c r="J745" s="105" t="s">
        <v>502</v>
      </c>
    </row>
    <row r="746" spans="1:10" s="90" customFormat="1" ht="16.5" customHeight="1" hidden="1">
      <c r="A746" s="106"/>
      <c r="B746" s="108"/>
      <c r="C746" s="128"/>
      <c r="D746" s="110">
        <v>300</v>
      </c>
      <c r="E746" s="112" t="s">
        <v>969</v>
      </c>
      <c r="F746" s="105" t="s">
        <v>502</v>
      </c>
      <c r="G746" s="105"/>
      <c r="H746" s="105" t="s">
        <v>502</v>
      </c>
      <c r="I746" s="105"/>
      <c r="J746" s="105" t="s">
        <v>502</v>
      </c>
    </row>
    <row r="747" spans="1:10" s="90" customFormat="1" ht="16.5" customHeight="1" hidden="1">
      <c r="A747" s="106"/>
      <c r="B747" s="108"/>
      <c r="C747" s="128"/>
      <c r="D747" s="110"/>
      <c r="E747" s="181" t="s">
        <v>500</v>
      </c>
      <c r="F747" s="105" t="s">
        <v>502</v>
      </c>
      <c r="G747" s="105"/>
      <c r="H747" s="105" t="s">
        <v>502</v>
      </c>
      <c r="I747" s="105"/>
      <c r="J747" s="105" t="s">
        <v>502</v>
      </c>
    </row>
    <row r="748" spans="1:10" s="90" customFormat="1" ht="16.5" customHeight="1" hidden="1">
      <c r="A748" s="106"/>
      <c r="B748" s="108"/>
      <c r="C748" s="128"/>
      <c r="D748" s="110"/>
      <c r="E748" s="181" t="s">
        <v>501</v>
      </c>
      <c r="F748" s="105" t="s">
        <v>502</v>
      </c>
      <c r="G748" s="105"/>
      <c r="H748" s="105" t="s">
        <v>502</v>
      </c>
      <c r="I748" s="105"/>
      <c r="J748" s="105" t="s">
        <v>502</v>
      </c>
    </row>
    <row r="749" spans="1:10" s="90" customFormat="1" ht="16.5" customHeight="1" hidden="1">
      <c r="A749" s="106"/>
      <c r="B749" s="108"/>
      <c r="C749" s="128"/>
      <c r="D749" s="110"/>
      <c r="E749" s="181" t="s">
        <v>503</v>
      </c>
      <c r="F749" s="105" t="s">
        <v>502</v>
      </c>
      <c r="G749" s="105"/>
      <c r="H749" s="105" t="s">
        <v>502</v>
      </c>
      <c r="I749" s="105"/>
      <c r="J749" s="105" t="s">
        <v>502</v>
      </c>
    </row>
    <row r="750" spans="1:10" s="90" customFormat="1" ht="16.5" customHeight="1">
      <c r="A750" s="106"/>
      <c r="B750" s="200" t="s">
        <v>291</v>
      </c>
      <c r="C750" s="121"/>
      <c r="D750" s="121"/>
      <c r="E750" s="201" t="s">
        <v>292</v>
      </c>
      <c r="F750" s="105">
        <f>F751</f>
        <v>12777367.68</v>
      </c>
      <c r="G750" s="105"/>
      <c r="H750" s="105">
        <f aca="true" t="shared" si="51" ref="H750:H774">F750+G750</f>
        <v>12777367.68</v>
      </c>
      <c r="I750" s="105"/>
      <c r="J750" s="105">
        <f aca="true" t="shared" si="52" ref="J750:J821">H750+I750</f>
        <v>12777367.68</v>
      </c>
    </row>
    <row r="751" spans="1:10" s="90" customFormat="1" ht="41.25" customHeight="1">
      <c r="A751" s="106"/>
      <c r="B751" s="121"/>
      <c r="C751" s="110" t="s">
        <v>425</v>
      </c>
      <c r="D751" s="110"/>
      <c r="E751" s="112" t="s">
        <v>1076</v>
      </c>
      <c r="F751" s="105">
        <f>F752</f>
        <v>12777367.68</v>
      </c>
      <c r="G751" s="105"/>
      <c r="H751" s="105">
        <f t="shared" si="51"/>
        <v>12777367.68</v>
      </c>
      <c r="I751" s="105"/>
      <c r="J751" s="105">
        <f t="shared" si="52"/>
        <v>12777367.68</v>
      </c>
    </row>
    <row r="752" spans="1:10" s="90" customFormat="1" ht="42.75" customHeight="1">
      <c r="A752" s="106"/>
      <c r="B752" s="121"/>
      <c r="C752" s="110" t="s">
        <v>1091</v>
      </c>
      <c r="D752" s="110"/>
      <c r="E752" s="112" t="s">
        <v>1092</v>
      </c>
      <c r="F752" s="105">
        <f>F753</f>
        <v>12777367.68</v>
      </c>
      <c r="G752" s="105"/>
      <c r="H752" s="105">
        <f t="shared" si="51"/>
        <v>12777367.68</v>
      </c>
      <c r="I752" s="105"/>
      <c r="J752" s="105">
        <f t="shared" si="52"/>
        <v>12777367.68</v>
      </c>
    </row>
    <row r="753" spans="1:10" s="90" customFormat="1" ht="50.25" customHeight="1">
      <c r="A753" s="106"/>
      <c r="B753" s="121"/>
      <c r="C753" s="110" t="s">
        <v>1093</v>
      </c>
      <c r="D753" s="110"/>
      <c r="E753" s="112" t="s">
        <v>1094</v>
      </c>
      <c r="F753" s="105">
        <f>F754</f>
        <v>12777367.68</v>
      </c>
      <c r="G753" s="105"/>
      <c r="H753" s="105">
        <f t="shared" si="51"/>
        <v>12777367.68</v>
      </c>
      <c r="I753" s="105"/>
      <c r="J753" s="105">
        <f t="shared" si="52"/>
        <v>12777367.68</v>
      </c>
    </row>
    <row r="754" spans="1:10" s="90" customFormat="1" ht="32.25" customHeight="1">
      <c r="A754" s="106"/>
      <c r="B754" s="121"/>
      <c r="C754" s="110"/>
      <c r="D754" s="113" t="s">
        <v>1095</v>
      </c>
      <c r="E754" s="115" t="s">
        <v>1096</v>
      </c>
      <c r="F754" s="105">
        <v>12777367.68</v>
      </c>
      <c r="G754" s="105"/>
      <c r="H754" s="105">
        <f t="shared" si="51"/>
        <v>12777367.68</v>
      </c>
      <c r="I754" s="105"/>
      <c r="J754" s="105">
        <f t="shared" si="52"/>
        <v>12777367.68</v>
      </c>
    </row>
    <row r="755" spans="1:10" s="90" customFormat="1" ht="15" customHeight="1">
      <c r="A755" s="106"/>
      <c r="B755" s="200" t="s">
        <v>197</v>
      </c>
      <c r="C755" s="121"/>
      <c r="D755" s="121"/>
      <c r="E755" s="201" t="s">
        <v>198</v>
      </c>
      <c r="F755" s="105">
        <f>F756</f>
        <v>200048.32</v>
      </c>
      <c r="G755" s="105"/>
      <c r="H755" s="105">
        <f t="shared" si="51"/>
        <v>200048.32</v>
      </c>
      <c r="I755" s="105"/>
      <c r="J755" s="105">
        <f t="shared" si="52"/>
        <v>200048.32</v>
      </c>
    </row>
    <row r="756" spans="1:10" s="90" customFormat="1" ht="41.25" customHeight="1">
      <c r="A756" s="106"/>
      <c r="B756" s="122"/>
      <c r="C756" s="110" t="s">
        <v>425</v>
      </c>
      <c r="D756" s="110"/>
      <c r="E756" s="112" t="s">
        <v>1076</v>
      </c>
      <c r="F756" s="105">
        <f>F757</f>
        <v>200048.32</v>
      </c>
      <c r="G756" s="105"/>
      <c r="H756" s="105">
        <f t="shared" si="51"/>
        <v>200048.32</v>
      </c>
      <c r="I756" s="105"/>
      <c r="J756" s="105">
        <f t="shared" si="52"/>
        <v>200048.32</v>
      </c>
    </row>
    <row r="757" spans="1:10" s="90" customFormat="1" ht="39" customHeight="1">
      <c r="A757" s="106"/>
      <c r="B757" s="122"/>
      <c r="C757" s="110" t="s">
        <v>1091</v>
      </c>
      <c r="D757" s="110"/>
      <c r="E757" s="112" t="s">
        <v>1092</v>
      </c>
      <c r="F757" s="105">
        <f>F758</f>
        <v>200048.32</v>
      </c>
      <c r="G757" s="105"/>
      <c r="H757" s="105">
        <f t="shared" si="51"/>
        <v>200048.32</v>
      </c>
      <c r="I757" s="105"/>
      <c r="J757" s="105">
        <f t="shared" si="52"/>
        <v>200048.32</v>
      </c>
    </row>
    <row r="758" spans="1:10" s="90" customFormat="1" ht="39" customHeight="1">
      <c r="A758" s="106"/>
      <c r="B758" s="122"/>
      <c r="C758" s="110" t="s">
        <v>1097</v>
      </c>
      <c r="D758" s="110"/>
      <c r="E758" s="112" t="s">
        <v>1098</v>
      </c>
      <c r="F758" s="105">
        <f>F759</f>
        <v>200048.32</v>
      </c>
      <c r="G758" s="105"/>
      <c r="H758" s="105">
        <f t="shared" si="51"/>
        <v>200048.32</v>
      </c>
      <c r="I758" s="105"/>
      <c r="J758" s="105">
        <f t="shared" si="52"/>
        <v>200048.32</v>
      </c>
    </row>
    <row r="759" spans="1:10" s="90" customFormat="1" ht="26.25" customHeight="1">
      <c r="A759" s="106"/>
      <c r="B759" s="122"/>
      <c r="C759" s="110"/>
      <c r="D759" s="110">
        <v>200</v>
      </c>
      <c r="E759" s="117" t="s">
        <v>435</v>
      </c>
      <c r="F759" s="105">
        <v>200048.32</v>
      </c>
      <c r="G759" s="105"/>
      <c r="H759" s="105">
        <f t="shared" si="51"/>
        <v>200048.32</v>
      </c>
      <c r="I759" s="105"/>
      <c r="J759" s="105">
        <f t="shared" si="52"/>
        <v>200048.32</v>
      </c>
    </row>
    <row r="760" spans="1:10" s="90" customFormat="1" ht="26.25" customHeight="1">
      <c r="A760" s="106"/>
      <c r="B760" s="99" t="s">
        <v>205</v>
      </c>
      <c r="C760" s="99"/>
      <c r="D760" s="99"/>
      <c r="E760" s="107" t="s">
        <v>1099</v>
      </c>
      <c r="F760" s="105">
        <f>F761+F778</f>
        <v>4824200</v>
      </c>
      <c r="G760" s="105">
        <f>G761</f>
        <v>239325.33</v>
      </c>
      <c r="H760" s="105">
        <f t="shared" si="51"/>
        <v>5063525.33</v>
      </c>
      <c r="I760" s="105">
        <f>I761</f>
        <v>390941.27</v>
      </c>
      <c r="J760" s="105">
        <f t="shared" si="52"/>
        <v>5454466.6</v>
      </c>
    </row>
    <row r="761" spans="1:10" s="90" customFormat="1" ht="26.25" customHeight="1">
      <c r="A761" s="106"/>
      <c r="B761" s="108" t="s">
        <v>1100</v>
      </c>
      <c r="C761" s="108"/>
      <c r="D761" s="108"/>
      <c r="E761" s="109" t="s">
        <v>1101</v>
      </c>
      <c r="F761" s="105">
        <f>F762+F766</f>
        <v>4639200</v>
      </c>
      <c r="G761" s="105">
        <f>G762</f>
        <v>239325.33</v>
      </c>
      <c r="H761" s="105">
        <f t="shared" si="51"/>
        <v>4878525.33</v>
      </c>
      <c r="I761" s="105">
        <f>I762</f>
        <v>390941.27</v>
      </c>
      <c r="J761" s="105">
        <f t="shared" si="52"/>
        <v>5269466.6</v>
      </c>
    </row>
    <row r="762" spans="1:10" s="90" customFormat="1" ht="26.25" customHeight="1">
      <c r="A762" s="106"/>
      <c r="B762" s="108"/>
      <c r="C762" s="110" t="s">
        <v>1102</v>
      </c>
      <c r="D762" s="110"/>
      <c r="E762" s="112" t="s">
        <v>1103</v>
      </c>
      <c r="F762" s="105">
        <f>F763</f>
        <v>3475000</v>
      </c>
      <c r="G762" s="105">
        <f>G763+G766+G772</f>
        <v>239325.33</v>
      </c>
      <c r="H762" s="105">
        <f t="shared" si="51"/>
        <v>3714325.33</v>
      </c>
      <c r="I762" s="105">
        <f>I763+I766+I772</f>
        <v>390941.27</v>
      </c>
      <c r="J762" s="105">
        <f t="shared" si="52"/>
        <v>4105266.6</v>
      </c>
    </row>
    <row r="763" spans="1:10" s="90" customFormat="1" ht="32.25" customHeight="1">
      <c r="A763" s="106"/>
      <c r="B763" s="108"/>
      <c r="C763" s="110" t="s">
        <v>1104</v>
      </c>
      <c r="D763" s="110"/>
      <c r="E763" s="202" t="s">
        <v>1105</v>
      </c>
      <c r="F763" s="105">
        <f>F764</f>
        <v>3475000</v>
      </c>
      <c r="G763" s="105"/>
      <c r="H763" s="105">
        <f t="shared" si="51"/>
        <v>3475000</v>
      </c>
      <c r="I763" s="105"/>
      <c r="J763" s="105">
        <f t="shared" si="52"/>
        <v>3475000</v>
      </c>
    </row>
    <row r="764" spans="1:10" s="90" customFormat="1" ht="27.75" customHeight="1">
      <c r="A764" s="106"/>
      <c r="B764" s="108"/>
      <c r="C764" s="110" t="s">
        <v>1106</v>
      </c>
      <c r="D764" s="110"/>
      <c r="E764" s="202" t="s">
        <v>1107</v>
      </c>
      <c r="F764" s="105">
        <f>F765</f>
        <v>3475000</v>
      </c>
      <c r="G764" s="105"/>
      <c r="H764" s="105">
        <f t="shared" si="51"/>
        <v>3475000</v>
      </c>
      <c r="I764" s="105"/>
      <c r="J764" s="105">
        <f t="shared" si="52"/>
        <v>3475000</v>
      </c>
    </row>
    <row r="765" spans="1:10" s="90" customFormat="1" ht="26.25" customHeight="1">
      <c r="A765" s="106"/>
      <c r="B765" s="108"/>
      <c r="C765" s="110"/>
      <c r="D765" s="110">
        <v>600</v>
      </c>
      <c r="E765" s="112" t="s">
        <v>606</v>
      </c>
      <c r="F765" s="116">
        <v>3475000</v>
      </c>
      <c r="G765" s="116"/>
      <c r="H765" s="105">
        <f t="shared" si="51"/>
        <v>3475000</v>
      </c>
      <c r="I765" s="116"/>
      <c r="J765" s="105">
        <f t="shared" si="52"/>
        <v>3475000</v>
      </c>
    </row>
    <row r="766" spans="1:10" s="90" customFormat="1" ht="26.25" customHeight="1">
      <c r="A766" s="106"/>
      <c r="B766" s="108"/>
      <c r="C766" s="110" t="s">
        <v>1108</v>
      </c>
      <c r="D766" s="110"/>
      <c r="E766" s="202" t="s">
        <v>1109</v>
      </c>
      <c r="F766" s="105">
        <f>F767</f>
        <v>1164200</v>
      </c>
      <c r="G766" s="105">
        <f>G767</f>
        <v>238934</v>
      </c>
      <c r="H766" s="105">
        <f t="shared" si="51"/>
        <v>1403134</v>
      </c>
      <c r="I766" s="105">
        <f>I767</f>
        <v>0</v>
      </c>
      <c r="J766" s="105">
        <f t="shared" si="52"/>
        <v>1403134</v>
      </c>
    </row>
    <row r="767" spans="1:10" s="90" customFormat="1" ht="22.5" customHeight="1">
      <c r="A767" s="106"/>
      <c r="B767" s="108"/>
      <c r="C767" s="110" t="s">
        <v>1110</v>
      </c>
      <c r="D767" s="110"/>
      <c r="E767" s="202" t="s">
        <v>1111</v>
      </c>
      <c r="F767" s="105">
        <f>F768</f>
        <v>1164200</v>
      </c>
      <c r="G767" s="131">
        <f>G768</f>
        <v>238934</v>
      </c>
      <c r="H767" s="105">
        <f t="shared" si="51"/>
        <v>1403134</v>
      </c>
      <c r="I767" s="131">
        <f>I768</f>
        <v>0</v>
      </c>
      <c r="J767" s="105">
        <f t="shared" si="52"/>
        <v>1403134</v>
      </c>
    </row>
    <row r="768" spans="1:10" s="90" customFormat="1" ht="26.25" customHeight="1">
      <c r="A768" s="106"/>
      <c r="B768" s="108"/>
      <c r="C768" s="110"/>
      <c r="D768" s="110">
        <v>600</v>
      </c>
      <c r="E768" s="112" t="s">
        <v>606</v>
      </c>
      <c r="F768" s="105">
        <f>F770+F771</f>
        <v>1164200</v>
      </c>
      <c r="G768" s="131">
        <f>G769</f>
        <v>238934</v>
      </c>
      <c r="H768" s="105">
        <f t="shared" si="51"/>
        <v>1403134</v>
      </c>
      <c r="I768" s="131">
        <f>I769</f>
        <v>0</v>
      </c>
      <c r="J768" s="105">
        <f t="shared" si="52"/>
        <v>1403134</v>
      </c>
    </row>
    <row r="769" spans="1:10" s="90" customFormat="1" ht="15.75" customHeight="1">
      <c r="A769" s="106"/>
      <c r="B769" s="108"/>
      <c r="C769" s="110"/>
      <c r="D769" s="110"/>
      <c r="E769" s="112" t="s">
        <v>500</v>
      </c>
      <c r="F769" s="105"/>
      <c r="G769" s="131">
        <f>G770+G771</f>
        <v>238934</v>
      </c>
      <c r="H769" s="105">
        <f t="shared" si="51"/>
        <v>238934</v>
      </c>
      <c r="I769" s="131">
        <f>I770+I771</f>
        <v>0</v>
      </c>
      <c r="J769" s="105">
        <f t="shared" si="52"/>
        <v>238934</v>
      </c>
    </row>
    <row r="770" spans="1:10" s="90" customFormat="1" ht="18.75" customHeight="1">
      <c r="A770" s="106"/>
      <c r="B770" s="108"/>
      <c r="C770" s="110"/>
      <c r="D770" s="110"/>
      <c r="E770" s="112" t="s">
        <v>501</v>
      </c>
      <c r="F770" s="105">
        <v>582100</v>
      </c>
      <c r="G770" s="131">
        <v>119467</v>
      </c>
      <c r="H770" s="105">
        <f t="shared" si="51"/>
        <v>701567</v>
      </c>
      <c r="I770" s="131"/>
      <c r="J770" s="105">
        <f t="shared" si="52"/>
        <v>701567</v>
      </c>
    </row>
    <row r="771" spans="1:10" s="90" customFormat="1" ht="18" customHeight="1">
      <c r="A771" s="106"/>
      <c r="B771" s="108"/>
      <c r="C771" s="110"/>
      <c r="D771" s="110"/>
      <c r="E771" s="112" t="s">
        <v>503</v>
      </c>
      <c r="F771" s="105">
        <v>582100</v>
      </c>
      <c r="G771" s="131">
        <v>119467</v>
      </c>
      <c r="H771" s="105">
        <f t="shared" si="51"/>
        <v>701567</v>
      </c>
      <c r="I771" s="131"/>
      <c r="J771" s="105">
        <f t="shared" si="52"/>
        <v>701567</v>
      </c>
    </row>
    <row r="772" spans="1:10" s="90" customFormat="1" ht="24.75" customHeight="1">
      <c r="A772" s="106"/>
      <c r="B772" s="108"/>
      <c r="C772" s="110" t="s">
        <v>1112</v>
      </c>
      <c r="D772" s="110"/>
      <c r="E772" s="112" t="s">
        <v>1113</v>
      </c>
      <c r="F772" s="131">
        <f>F773</f>
        <v>0</v>
      </c>
      <c r="G772" s="131">
        <f>G773</f>
        <v>391.33</v>
      </c>
      <c r="H772" s="131">
        <f t="shared" si="51"/>
        <v>391.33</v>
      </c>
      <c r="I772" s="131">
        <f>I773</f>
        <v>390941.27</v>
      </c>
      <c r="J772" s="131">
        <f t="shared" si="52"/>
        <v>391332.60000000003</v>
      </c>
    </row>
    <row r="773" spans="1:10" s="90" customFormat="1" ht="28.5" customHeight="1">
      <c r="A773" s="106"/>
      <c r="B773" s="108"/>
      <c r="C773" s="110" t="s">
        <v>1114</v>
      </c>
      <c r="D773" s="110"/>
      <c r="E773" s="112" t="s">
        <v>1115</v>
      </c>
      <c r="F773" s="131">
        <f>F774</f>
        <v>0</v>
      </c>
      <c r="G773" s="131">
        <f>G774</f>
        <v>391.33</v>
      </c>
      <c r="H773" s="131">
        <f t="shared" si="51"/>
        <v>391.33</v>
      </c>
      <c r="I773" s="131">
        <f>I774</f>
        <v>390941.27</v>
      </c>
      <c r="J773" s="131">
        <f t="shared" si="52"/>
        <v>391332.60000000003</v>
      </c>
    </row>
    <row r="774" spans="1:10" s="90" customFormat="1" ht="22.5" customHeight="1">
      <c r="A774" s="106"/>
      <c r="B774" s="108"/>
      <c r="C774" s="110"/>
      <c r="D774" s="110">
        <v>600</v>
      </c>
      <c r="E774" s="112" t="s">
        <v>606</v>
      </c>
      <c r="F774" s="131">
        <f>F775+F776</f>
        <v>0</v>
      </c>
      <c r="G774" s="131">
        <f>G775+G776</f>
        <v>391.33</v>
      </c>
      <c r="H774" s="131">
        <f t="shared" si="51"/>
        <v>391.33</v>
      </c>
      <c r="I774" s="131">
        <f>I775+I776+I777</f>
        <v>390941.27</v>
      </c>
      <c r="J774" s="131">
        <f t="shared" si="52"/>
        <v>391332.60000000003</v>
      </c>
    </row>
    <row r="775" spans="1:10" s="90" customFormat="1" ht="18" customHeight="1">
      <c r="A775" s="106"/>
      <c r="B775" s="108"/>
      <c r="C775" s="110"/>
      <c r="D775" s="110"/>
      <c r="E775" s="112" t="s">
        <v>501</v>
      </c>
      <c r="F775" s="131"/>
      <c r="G775" s="131"/>
      <c r="H775" s="131"/>
      <c r="I775" s="131">
        <v>348286.01</v>
      </c>
      <c r="J775" s="131">
        <f t="shared" si="52"/>
        <v>348286.01</v>
      </c>
    </row>
    <row r="776" spans="1:10" s="90" customFormat="1" ht="18" customHeight="1">
      <c r="A776" s="106"/>
      <c r="B776" s="108"/>
      <c r="C776" s="110"/>
      <c r="D776" s="110"/>
      <c r="E776" s="112" t="s">
        <v>503</v>
      </c>
      <c r="F776" s="131"/>
      <c r="G776" s="131">
        <v>391.33</v>
      </c>
      <c r="H776" s="131">
        <f>F776+G776</f>
        <v>391.33</v>
      </c>
      <c r="I776" s="131"/>
      <c r="J776" s="131">
        <f t="shared" si="52"/>
        <v>391.33</v>
      </c>
    </row>
    <row r="777" spans="1:10" s="90" customFormat="1" ht="18" customHeight="1">
      <c r="A777" s="106"/>
      <c r="B777" s="108"/>
      <c r="C777" s="110"/>
      <c r="D777" s="110"/>
      <c r="E777" s="139" t="s">
        <v>1116</v>
      </c>
      <c r="F777" s="131"/>
      <c r="G777" s="131"/>
      <c r="H777" s="131"/>
      <c r="I777" s="131">
        <v>42655.26</v>
      </c>
      <c r="J777" s="131">
        <f t="shared" si="52"/>
        <v>42655.26</v>
      </c>
    </row>
    <row r="778" spans="1:10" s="90" customFormat="1" ht="18" customHeight="1">
      <c r="A778" s="106"/>
      <c r="B778" s="108" t="s">
        <v>1117</v>
      </c>
      <c r="C778" s="110"/>
      <c r="D778" s="110"/>
      <c r="E778" s="161" t="s">
        <v>1118</v>
      </c>
      <c r="F778" s="105">
        <f>F779</f>
        <v>185000</v>
      </c>
      <c r="G778" s="105"/>
      <c r="H778" s="105">
        <f aca="true" t="shared" si="53" ref="H778:H798">F778+G778</f>
        <v>185000</v>
      </c>
      <c r="I778" s="105"/>
      <c r="J778" s="105">
        <f t="shared" si="52"/>
        <v>185000</v>
      </c>
    </row>
    <row r="779" spans="1:10" s="90" customFormat="1" ht="26.25" customHeight="1">
      <c r="A779" s="106"/>
      <c r="B779" s="108"/>
      <c r="C779" s="110" t="s">
        <v>1102</v>
      </c>
      <c r="D779" s="110"/>
      <c r="E779" s="112" t="s">
        <v>1103</v>
      </c>
      <c r="F779" s="105">
        <f>F780+F783+F786</f>
        <v>185000</v>
      </c>
      <c r="G779" s="105"/>
      <c r="H779" s="105">
        <f t="shared" si="53"/>
        <v>185000</v>
      </c>
      <c r="I779" s="105"/>
      <c r="J779" s="105">
        <f t="shared" si="52"/>
        <v>185000</v>
      </c>
    </row>
    <row r="780" spans="1:10" s="90" customFormat="1" ht="26.25" customHeight="1">
      <c r="A780" s="106"/>
      <c r="B780" s="108"/>
      <c r="C780" s="110" t="s">
        <v>1119</v>
      </c>
      <c r="D780" s="110"/>
      <c r="E780" s="112" t="s">
        <v>1120</v>
      </c>
      <c r="F780" s="105">
        <f>F781</f>
        <v>155200</v>
      </c>
      <c r="G780" s="105"/>
      <c r="H780" s="105">
        <f t="shared" si="53"/>
        <v>155200</v>
      </c>
      <c r="I780" s="105"/>
      <c r="J780" s="105">
        <f t="shared" si="52"/>
        <v>155200</v>
      </c>
    </row>
    <row r="781" spans="1:10" s="90" customFormat="1" ht="26.25" customHeight="1">
      <c r="A781" s="106"/>
      <c r="B781" s="108"/>
      <c r="C781" s="110" t="s">
        <v>1121</v>
      </c>
      <c r="D781" s="110"/>
      <c r="E781" s="202" t="s">
        <v>1122</v>
      </c>
      <c r="F781" s="105">
        <f>F782</f>
        <v>155200</v>
      </c>
      <c r="G781" s="105"/>
      <c r="H781" s="105">
        <f t="shared" si="53"/>
        <v>155200</v>
      </c>
      <c r="I781" s="105"/>
      <c r="J781" s="105">
        <f t="shared" si="52"/>
        <v>155200</v>
      </c>
    </row>
    <row r="782" spans="1:10" s="90" customFormat="1" ht="26.25" customHeight="1">
      <c r="A782" s="106"/>
      <c r="B782" s="108"/>
      <c r="C782" s="110"/>
      <c r="D782" s="110">
        <v>600</v>
      </c>
      <c r="E782" s="112" t="s">
        <v>606</v>
      </c>
      <c r="F782" s="105">
        <v>155200</v>
      </c>
      <c r="G782" s="105"/>
      <c r="H782" s="105">
        <f t="shared" si="53"/>
        <v>155200</v>
      </c>
      <c r="I782" s="105"/>
      <c r="J782" s="105">
        <f t="shared" si="52"/>
        <v>155200</v>
      </c>
    </row>
    <row r="783" spans="1:10" s="90" customFormat="1" ht="45" customHeight="1">
      <c r="A783" s="106"/>
      <c r="B783" s="108"/>
      <c r="C783" s="110" t="s">
        <v>1123</v>
      </c>
      <c r="D783" s="110"/>
      <c r="E783" s="112" t="s">
        <v>1124</v>
      </c>
      <c r="F783" s="105">
        <f>F784</f>
        <v>9800</v>
      </c>
      <c r="G783" s="105"/>
      <c r="H783" s="105">
        <f t="shared" si="53"/>
        <v>9800</v>
      </c>
      <c r="I783" s="105"/>
      <c r="J783" s="105">
        <f t="shared" si="52"/>
        <v>9800</v>
      </c>
    </row>
    <row r="784" spans="1:10" s="90" customFormat="1" ht="26.25" customHeight="1">
      <c r="A784" s="106"/>
      <c r="B784" s="108"/>
      <c r="C784" s="110" t="s">
        <v>1125</v>
      </c>
      <c r="D784" s="110"/>
      <c r="E784" s="112" t="s">
        <v>1126</v>
      </c>
      <c r="F784" s="105">
        <f>F785</f>
        <v>9800</v>
      </c>
      <c r="G784" s="105"/>
      <c r="H784" s="105">
        <f t="shared" si="53"/>
        <v>9800</v>
      </c>
      <c r="I784" s="105"/>
      <c r="J784" s="105">
        <f t="shared" si="52"/>
        <v>9800</v>
      </c>
    </row>
    <row r="785" spans="1:10" s="90" customFormat="1" ht="26.25" customHeight="1">
      <c r="A785" s="106"/>
      <c r="B785" s="108"/>
      <c r="C785" s="110"/>
      <c r="D785" s="110">
        <v>600</v>
      </c>
      <c r="E785" s="112" t="s">
        <v>606</v>
      </c>
      <c r="F785" s="105">
        <v>9800</v>
      </c>
      <c r="G785" s="105"/>
      <c r="H785" s="105">
        <f t="shared" si="53"/>
        <v>9800</v>
      </c>
      <c r="I785" s="105"/>
      <c r="J785" s="105">
        <f t="shared" si="52"/>
        <v>9800</v>
      </c>
    </row>
    <row r="786" spans="1:10" s="90" customFormat="1" ht="26.25" customHeight="1">
      <c r="A786" s="106"/>
      <c r="B786" s="108"/>
      <c r="C786" s="110" t="s">
        <v>1127</v>
      </c>
      <c r="D786" s="110"/>
      <c r="E786" s="112" t="s">
        <v>1128</v>
      </c>
      <c r="F786" s="105">
        <f>F787</f>
        <v>20000</v>
      </c>
      <c r="G786" s="105"/>
      <c r="H786" s="105">
        <f t="shared" si="53"/>
        <v>20000</v>
      </c>
      <c r="I786" s="105"/>
      <c r="J786" s="105">
        <f t="shared" si="52"/>
        <v>20000</v>
      </c>
    </row>
    <row r="787" spans="1:10" s="90" customFormat="1" ht="18.75" customHeight="1">
      <c r="A787" s="106"/>
      <c r="B787" s="108"/>
      <c r="C787" s="110" t="s">
        <v>1129</v>
      </c>
      <c r="D787" s="110"/>
      <c r="E787" s="112" t="s">
        <v>1130</v>
      </c>
      <c r="F787" s="105">
        <f>F788</f>
        <v>20000</v>
      </c>
      <c r="G787" s="105"/>
      <c r="H787" s="105">
        <f t="shared" si="53"/>
        <v>20000</v>
      </c>
      <c r="I787" s="105"/>
      <c r="J787" s="105">
        <f t="shared" si="52"/>
        <v>20000</v>
      </c>
    </row>
    <row r="788" spans="1:10" s="90" customFormat="1" ht="26.25" customHeight="1">
      <c r="A788" s="106"/>
      <c r="B788" s="108"/>
      <c r="C788" s="110"/>
      <c r="D788" s="110">
        <v>600</v>
      </c>
      <c r="E788" s="112" t="s">
        <v>606</v>
      </c>
      <c r="F788" s="105">
        <v>20000</v>
      </c>
      <c r="G788" s="105"/>
      <c r="H788" s="105">
        <f t="shared" si="53"/>
        <v>20000</v>
      </c>
      <c r="I788" s="105"/>
      <c r="J788" s="105">
        <f t="shared" si="52"/>
        <v>20000</v>
      </c>
    </row>
    <row r="789" spans="1:10" s="90" customFormat="1" ht="27.75" customHeight="1">
      <c r="A789" s="103">
        <v>720</v>
      </c>
      <c r="B789" s="99"/>
      <c r="C789" s="99"/>
      <c r="D789" s="99"/>
      <c r="E789" s="203" t="s">
        <v>1131</v>
      </c>
      <c r="F789" s="105">
        <f>F790+F806</f>
        <v>1159638</v>
      </c>
      <c r="G789" s="105"/>
      <c r="H789" s="105">
        <f t="shared" si="53"/>
        <v>1159638</v>
      </c>
      <c r="I789" s="105">
        <f>I790</f>
        <v>509.03999999999996</v>
      </c>
      <c r="J789" s="105">
        <f t="shared" si="52"/>
        <v>1160147.04</v>
      </c>
    </row>
    <row r="790" spans="1:10" s="90" customFormat="1" ht="12.75">
      <c r="A790" s="103"/>
      <c r="B790" s="99" t="s">
        <v>19</v>
      </c>
      <c r="C790" s="99"/>
      <c r="D790" s="99"/>
      <c r="E790" s="107" t="s">
        <v>415</v>
      </c>
      <c r="F790" s="105">
        <f>F791</f>
        <v>1094638</v>
      </c>
      <c r="G790" s="105"/>
      <c r="H790" s="105">
        <f t="shared" si="53"/>
        <v>1094638</v>
      </c>
      <c r="I790" s="105">
        <f>I791+I799</f>
        <v>509.03999999999996</v>
      </c>
      <c r="J790" s="105">
        <f t="shared" si="52"/>
        <v>1095147.04</v>
      </c>
    </row>
    <row r="791" spans="1:10" s="90" customFormat="1" ht="38.25">
      <c r="A791" s="103"/>
      <c r="B791" s="108" t="s">
        <v>176</v>
      </c>
      <c r="C791" s="108"/>
      <c r="D791" s="108"/>
      <c r="E791" s="109" t="s">
        <v>1132</v>
      </c>
      <c r="F791" s="105">
        <f>F792</f>
        <v>1094638</v>
      </c>
      <c r="G791" s="105"/>
      <c r="H791" s="105">
        <f t="shared" si="53"/>
        <v>1094638</v>
      </c>
      <c r="I791" s="105">
        <f>I792</f>
        <v>-3000</v>
      </c>
      <c r="J791" s="105">
        <f t="shared" si="52"/>
        <v>1091638</v>
      </c>
    </row>
    <row r="792" spans="1:10" s="90" customFormat="1" ht="12.75">
      <c r="A792" s="103"/>
      <c r="B792" s="113"/>
      <c r="C792" s="110" t="s">
        <v>417</v>
      </c>
      <c r="D792" s="111"/>
      <c r="E792" s="112" t="s">
        <v>418</v>
      </c>
      <c r="F792" s="105">
        <f>F793</f>
        <v>1094638</v>
      </c>
      <c r="G792" s="105"/>
      <c r="H792" s="105">
        <f t="shared" si="53"/>
        <v>1094638</v>
      </c>
      <c r="I792" s="105">
        <f>I796</f>
        <v>-3000</v>
      </c>
      <c r="J792" s="105">
        <f t="shared" si="52"/>
        <v>1091638</v>
      </c>
    </row>
    <row r="793" spans="1:10" s="90" customFormat="1" ht="31.5" customHeight="1">
      <c r="A793" s="103"/>
      <c r="B793" s="113"/>
      <c r="C793" s="110" t="s">
        <v>419</v>
      </c>
      <c r="D793" s="111"/>
      <c r="E793" s="112" t="s">
        <v>420</v>
      </c>
      <c r="F793" s="105">
        <f>F794+F796</f>
        <v>1094638</v>
      </c>
      <c r="G793" s="105"/>
      <c r="H793" s="105">
        <f t="shared" si="53"/>
        <v>1094638</v>
      </c>
      <c r="I793" s="105"/>
      <c r="J793" s="105">
        <f t="shared" si="52"/>
        <v>1094638</v>
      </c>
    </row>
    <row r="794" spans="1:10" s="90" customFormat="1" ht="12.75">
      <c r="A794" s="103"/>
      <c r="B794" s="113"/>
      <c r="C794" s="110" t="s">
        <v>1133</v>
      </c>
      <c r="D794" s="111"/>
      <c r="E794" s="112" t="s">
        <v>1134</v>
      </c>
      <c r="F794" s="105">
        <f>F795</f>
        <v>50000</v>
      </c>
      <c r="G794" s="105"/>
      <c r="H794" s="105">
        <f t="shared" si="53"/>
        <v>50000</v>
      </c>
      <c r="I794" s="105"/>
      <c r="J794" s="105">
        <f t="shared" si="52"/>
        <v>50000</v>
      </c>
    </row>
    <row r="795" spans="1:10" s="90" customFormat="1" ht="51">
      <c r="A795" s="103"/>
      <c r="B795" s="113"/>
      <c r="C795" s="110"/>
      <c r="D795" s="110">
        <v>100</v>
      </c>
      <c r="E795" s="112" t="s">
        <v>423</v>
      </c>
      <c r="F795" s="105">
        <v>50000</v>
      </c>
      <c r="G795" s="105"/>
      <c r="H795" s="105">
        <f t="shared" si="53"/>
        <v>50000</v>
      </c>
      <c r="I795" s="105"/>
      <c r="J795" s="105">
        <f t="shared" si="52"/>
        <v>50000</v>
      </c>
    </row>
    <row r="796" spans="1:10" s="90" customFormat="1" ht="25.5">
      <c r="A796" s="103"/>
      <c r="B796" s="113"/>
      <c r="C796" s="110" t="s">
        <v>1135</v>
      </c>
      <c r="D796" s="110"/>
      <c r="E796" s="115" t="s">
        <v>1136</v>
      </c>
      <c r="F796" s="105">
        <f>F797+F798</f>
        <v>1044638</v>
      </c>
      <c r="G796" s="105"/>
      <c r="H796" s="105">
        <f t="shared" si="53"/>
        <v>1044638</v>
      </c>
      <c r="I796" s="105">
        <f>I798</f>
        <v>-3000</v>
      </c>
      <c r="J796" s="105">
        <f t="shared" si="52"/>
        <v>1041638</v>
      </c>
    </row>
    <row r="797" spans="1:10" s="90" customFormat="1" ht="51">
      <c r="A797" s="103"/>
      <c r="B797" s="113"/>
      <c r="C797" s="110"/>
      <c r="D797" s="113" t="s">
        <v>431</v>
      </c>
      <c r="E797" s="115" t="s">
        <v>432</v>
      </c>
      <c r="F797" s="204">
        <v>961788</v>
      </c>
      <c r="G797" s="204"/>
      <c r="H797" s="105">
        <f t="shared" si="53"/>
        <v>961788</v>
      </c>
      <c r="I797" s="204"/>
      <c r="J797" s="105">
        <f t="shared" si="52"/>
        <v>961788</v>
      </c>
    </row>
    <row r="798" spans="1:10" s="90" customFormat="1" ht="25.5">
      <c r="A798" s="103"/>
      <c r="B798" s="113"/>
      <c r="C798" s="110"/>
      <c r="D798" s="110">
        <v>200</v>
      </c>
      <c r="E798" s="117" t="s">
        <v>435</v>
      </c>
      <c r="F798" s="105">
        <v>82850</v>
      </c>
      <c r="G798" s="105"/>
      <c r="H798" s="105">
        <f t="shared" si="53"/>
        <v>82850</v>
      </c>
      <c r="I798" s="105">
        <v>-3000</v>
      </c>
      <c r="J798" s="105">
        <f t="shared" si="52"/>
        <v>79850</v>
      </c>
    </row>
    <row r="799" spans="1:10" s="90" customFormat="1" ht="12.75">
      <c r="A799" s="103"/>
      <c r="B799" s="113" t="s">
        <v>469</v>
      </c>
      <c r="C799" s="108"/>
      <c r="D799" s="108"/>
      <c r="E799" s="109" t="s">
        <v>58</v>
      </c>
      <c r="F799" s="105"/>
      <c r="G799" s="105"/>
      <c r="H799" s="105"/>
      <c r="I799" s="105">
        <f>I800</f>
        <v>3509.04</v>
      </c>
      <c r="J799" s="105">
        <f t="shared" si="52"/>
        <v>3509.04</v>
      </c>
    </row>
    <row r="800" spans="1:10" s="90" customFormat="1" ht="12.75">
      <c r="A800" s="103"/>
      <c r="B800" s="113"/>
      <c r="C800" s="110" t="s">
        <v>417</v>
      </c>
      <c r="D800" s="111"/>
      <c r="E800" s="112" t="s">
        <v>418</v>
      </c>
      <c r="F800" s="105"/>
      <c r="G800" s="105"/>
      <c r="H800" s="105"/>
      <c r="I800" s="105">
        <f>I801</f>
        <v>3509.04</v>
      </c>
      <c r="J800" s="105">
        <f t="shared" si="52"/>
        <v>3509.04</v>
      </c>
    </row>
    <row r="801" spans="1:10" s="90" customFormat="1" ht="38.25">
      <c r="A801" s="103"/>
      <c r="B801" s="113"/>
      <c r="C801" s="110" t="s">
        <v>517</v>
      </c>
      <c r="D801" s="110"/>
      <c r="E801" s="112" t="s">
        <v>518</v>
      </c>
      <c r="F801" s="105"/>
      <c r="G801" s="105"/>
      <c r="H801" s="105"/>
      <c r="I801" s="105">
        <f>I802+I804</f>
        <v>3509.04</v>
      </c>
      <c r="J801" s="105">
        <f t="shared" si="52"/>
        <v>3509.04</v>
      </c>
    </row>
    <row r="802" spans="1:10" s="90" customFormat="1" ht="25.5">
      <c r="A802" s="103"/>
      <c r="B802" s="113"/>
      <c r="C802" s="128" t="s">
        <v>523</v>
      </c>
      <c r="D802" s="110"/>
      <c r="E802" s="112" t="s">
        <v>524</v>
      </c>
      <c r="F802" s="105"/>
      <c r="G802" s="105"/>
      <c r="H802" s="105"/>
      <c r="I802" s="105">
        <f>I803</f>
        <v>3000</v>
      </c>
      <c r="J802" s="105">
        <f t="shared" si="52"/>
        <v>3000</v>
      </c>
    </row>
    <row r="803" spans="1:10" s="90" customFormat="1" ht="12.75">
      <c r="A803" s="103"/>
      <c r="B803" s="113"/>
      <c r="C803" s="128"/>
      <c r="D803" s="110">
        <v>800</v>
      </c>
      <c r="E803" s="115" t="s">
        <v>436</v>
      </c>
      <c r="F803" s="105"/>
      <c r="G803" s="105"/>
      <c r="H803" s="105"/>
      <c r="I803" s="105">
        <v>3000</v>
      </c>
      <c r="J803" s="105">
        <f t="shared" si="52"/>
        <v>3000</v>
      </c>
    </row>
    <row r="804" spans="1:10" s="90" customFormat="1" ht="38.25">
      <c r="A804" s="103"/>
      <c r="B804" s="113"/>
      <c r="C804" s="128" t="s">
        <v>529</v>
      </c>
      <c r="D804" s="110"/>
      <c r="E804" s="112" t="s">
        <v>530</v>
      </c>
      <c r="F804" s="105"/>
      <c r="G804" s="105"/>
      <c r="H804" s="105"/>
      <c r="I804" s="105">
        <f>I805</f>
        <v>509.04</v>
      </c>
      <c r="J804" s="105">
        <f t="shared" si="52"/>
        <v>509.04</v>
      </c>
    </row>
    <row r="805" spans="1:10" s="90" customFormat="1" ht="25.5">
      <c r="A805" s="103"/>
      <c r="B805" s="113"/>
      <c r="C805" s="132"/>
      <c r="D805" s="133" t="s">
        <v>499</v>
      </c>
      <c r="E805" s="134" t="s">
        <v>435</v>
      </c>
      <c r="F805" s="105"/>
      <c r="G805" s="105"/>
      <c r="H805" s="105"/>
      <c r="I805" s="105">
        <v>509.04</v>
      </c>
      <c r="J805" s="105">
        <f t="shared" si="52"/>
        <v>509.04</v>
      </c>
    </row>
    <row r="806" spans="1:10" s="90" customFormat="1" ht="12.75">
      <c r="A806" s="103"/>
      <c r="B806" s="99" t="s">
        <v>252</v>
      </c>
      <c r="C806" s="99"/>
      <c r="D806" s="99"/>
      <c r="E806" s="107" t="s">
        <v>942</v>
      </c>
      <c r="F806" s="105">
        <f>F807</f>
        <v>65000</v>
      </c>
      <c r="G806" s="105"/>
      <c r="H806" s="105">
        <f aca="true" t="shared" si="54" ref="H806:H821">F806+G806</f>
        <v>65000</v>
      </c>
      <c r="I806" s="105"/>
      <c r="J806" s="105">
        <f t="shared" si="52"/>
        <v>65000</v>
      </c>
    </row>
    <row r="807" spans="1:10" s="90" customFormat="1" ht="12.75">
      <c r="A807" s="103"/>
      <c r="B807" s="108" t="s">
        <v>279</v>
      </c>
      <c r="C807" s="197"/>
      <c r="D807" s="197"/>
      <c r="E807" s="161" t="s">
        <v>962</v>
      </c>
      <c r="F807" s="105">
        <f>F808</f>
        <v>65000</v>
      </c>
      <c r="G807" s="105"/>
      <c r="H807" s="105">
        <f t="shared" si="54"/>
        <v>65000</v>
      </c>
      <c r="I807" s="105"/>
      <c r="J807" s="105">
        <f t="shared" si="52"/>
        <v>65000</v>
      </c>
    </row>
    <row r="808" spans="1:10" s="90" customFormat="1" ht="36.75" customHeight="1">
      <c r="A808" s="103"/>
      <c r="B808" s="108"/>
      <c r="C808" s="110" t="s">
        <v>945</v>
      </c>
      <c r="D808" s="110"/>
      <c r="E808" s="112" t="s">
        <v>946</v>
      </c>
      <c r="F808" s="105">
        <f>F809</f>
        <v>65000</v>
      </c>
      <c r="G808" s="105"/>
      <c r="H808" s="105">
        <f t="shared" si="54"/>
        <v>65000</v>
      </c>
      <c r="I808" s="105"/>
      <c r="J808" s="105">
        <f t="shared" si="52"/>
        <v>65000</v>
      </c>
    </row>
    <row r="809" spans="1:10" s="90" customFormat="1" ht="12.75">
      <c r="A809" s="103"/>
      <c r="B809" s="108"/>
      <c r="C809" s="110" t="s">
        <v>963</v>
      </c>
      <c r="D809" s="110"/>
      <c r="E809" s="112" t="s">
        <v>964</v>
      </c>
      <c r="F809" s="105">
        <f>F810+F812</f>
        <v>65000</v>
      </c>
      <c r="G809" s="105"/>
      <c r="H809" s="105">
        <f t="shared" si="54"/>
        <v>65000</v>
      </c>
      <c r="I809" s="105"/>
      <c r="J809" s="105">
        <f t="shared" si="52"/>
        <v>65000</v>
      </c>
    </row>
    <row r="810" spans="1:10" s="90" customFormat="1" ht="25.5">
      <c r="A810" s="103"/>
      <c r="B810" s="108"/>
      <c r="C810" s="110" t="s">
        <v>1137</v>
      </c>
      <c r="D810" s="110"/>
      <c r="E810" s="112" t="s">
        <v>1138</v>
      </c>
      <c r="F810" s="105">
        <f>F811</f>
        <v>15000</v>
      </c>
      <c r="G810" s="105"/>
      <c r="H810" s="105">
        <f t="shared" si="54"/>
        <v>15000</v>
      </c>
      <c r="I810" s="105"/>
      <c r="J810" s="105">
        <f t="shared" si="52"/>
        <v>15000</v>
      </c>
    </row>
    <row r="811" spans="1:10" s="90" customFormat="1" ht="25.5">
      <c r="A811" s="103"/>
      <c r="B811" s="108"/>
      <c r="C811" s="110"/>
      <c r="D811" s="110">
        <v>200</v>
      </c>
      <c r="E811" s="117" t="s">
        <v>435</v>
      </c>
      <c r="F811" s="105">
        <v>15000</v>
      </c>
      <c r="G811" s="105"/>
      <c r="H811" s="105">
        <f t="shared" si="54"/>
        <v>15000</v>
      </c>
      <c r="I811" s="105">
        <f>I831+I832</f>
        <v>509.04</v>
      </c>
      <c r="J811" s="105">
        <f t="shared" si="52"/>
        <v>15509.04</v>
      </c>
    </row>
    <row r="812" spans="1:10" s="90" customFormat="1" ht="12.75">
      <c r="A812" s="103"/>
      <c r="B812" s="108"/>
      <c r="C812" s="110" t="s">
        <v>1139</v>
      </c>
      <c r="D812" s="110"/>
      <c r="E812" s="112" t="s">
        <v>1140</v>
      </c>
      <c r="F812" s="105" t="s">
        <v>811</v>
      </c>
      <c r="G812" s="105"/>
      <c r="H812" s="105">
        <f t="shared" si="54"/>
        <v>50000</v>
      </c>
      <c r="I812" s="105"/>
      <c r="J812" s="105">
        <f t="shared" si="52"/>
        <v>50000</v>
      </c>
    </row>
    <row r="813" spans="1:10" s="90" customFormat="1" ht="25.5">
      <c r="A813" s="103"/>
      <c r="B813" s="108"/>
      <c r="C813" s="110"/>
      <c r="D813" s="110">
        <v>200</v>
      </c>
      <c r="E813" s="117" t="s">
        <v>435</v>
      </c>
      <c r="F813" s="105" t="s">
        <v>811</v>
      </c>
      <c r="G813" s="105"/>
      <c r="H813" s="105">
        <f t="shared" si="54"/>
        <v>50000</v>
      </c>
      <c r="I813" s="105"/>
      <c r="J813" s="105">
        <f t="shared" si="52"/>
        <v>50000</v>
      </c>
    </row>
    <row r="814" spans="1:10" s="90" customFormat="1" ht="36.75" customHeight="1">
      <c r="A814" s="103">
        <v>705</v>
      </c>
      <c r="B814" s="99"/>
      <c r="C814" s="99"/>
      <c r="D814" s="99"/>
      <c r="E814" s="203" t="s">
        <v>1141</v>
      </c>
      <c r="F814" s="105">
        <f>F815</f>
        <v>6657396.64</v>
      </c>
      <c r="G814" s="105">
        <f>G815</f>
        <v>1328463.68</v>
      </c>
      <c r="H814" s="105">
        <f t="shared" si="54"/>
        <v>7985860.319999999</v>
      </c>
      <c r="I814" s="105">
        <f>I815</f>
        <v>-999746.09</v>
      </c>
      <c r="J814" s="105">
        <f t="shared" si="52"/>
        <v>6986114.2299999995</v>
      </c>
    </row>
    <row r="815" spans="1:10" s="90" customFormat="1" ht="12.75">
      <c r="A815" s="103"/>
      <c r="B815" s="99" t="s">
        <v>19</v>
      </c>
      <c r="C815" s="99"/>
      <c r="D815" s="99"/>
      <c r="E815" s="107" t="s">
        <v>415</v>
      </c>
      <c r="F815" s="105">
        <f>F816+F829</f>
        <v>6657396.64</v>
      </c>
      <c r="G815" s="105">
        <f>G816+G829</f>
        <v>1328463.68</v>
      </c>
      <c r="H815" s="105">
        <f t="shared" si="54"/>
        <v>7985860.319999999</v>
      </c>
      <c r="I815" s="105">
        <f>I816+I829</f>
        <v>-999746.09</v>
      </c>
      <c r="J815" s="105">
        <f t="shared" si="52"/>
        <v>6986114.2299999995</v>
      </c>
    </row>
    <row r="816" spans="1:10" s="90" customFormat="1" ht="38.25">
      <c r="A816" s="106"/>
      <c r="B816" s="108" t="s">
        <v>181</v>
      </c>
      <c r="C816" s="108"/>
      <c r="D816" s="108"/>
      <c r="E816" s="109" t="s">
        <v>1142</v>
      </c>
      <c r="F816" s="105">
        <f>F817</f>
        <v>6040000</v>
      </c>
      <c r="G816" s="105"/>
      <c r="H816" s="105">
        <f t="shared" si="54"/>
        <v>6040000</v>
      </c>
      <c r="I816" s="105"/>
      <c r="J816" s="105">
        <f t="shared" si="52"/>
        <v>6040000</v>
      </c>
    </row>
    <row r="817" spans="1:10" s="90" customFormat="1" ht="38.25">
      <c r="A817" s="106"/>
      <c r="B817" s="113"/>
      <c r="C817" s="110" t="s">
        <v>463</v>
      </c>
      <c r="D817" s="113"/>
      <c r="E817" s="115" t="s">
        <v>1143</v>
      </c>
      <c r="F817" s="105">
        <f>F818</f>
        <v>6040000</v>
      </c>
      <c r="G817" s="105"/>
      <c r="H817" s="105">
        <f t="shared" si="54"/>
        <v>6040000</v>
      </c>
      <c r="I817" s="105"/>
      <c r="J817" s="105">
        <f t="shared" si="52"/>
        <v>6040000</v>
      </c>
    </row>
    <row r="818" spans="1:10" s="90" customFormat="1" ht="25.5">
      <c r="A818" s="106"/>
      <c r="B818" s="113"/>
      <c r="C818" s="110" t="s">
        <v>1144</v>
      </c>
      <c r="D818" s="113"/>
      <c r="E818" s="115" t="s">
        <v>1145</v>
      </c>
      <c r="F818" s="105">
        <f>F819</f>
        <v>6040000</v>
      </c>
      <c r="G818" s="105"/>
      <c r="H818" s="105">
        <f t="shared" si="54"/>
        <v>6040000</v>
      </c>
      <c r="I818" s="105"/>
      <c r="J818" s="105">
        <f t="shared" si="52"/>
        <v>6040000</v>
      </c>
    </row>
    <row r="819" spans="1:10" s="90" customFormat="1" ht="32.25" customHeight="1">
      <c r="A819" s="106"/>
      <c r="B819" s="113"/>
      <c r="C819" s="110" t="s">
        <v>1146</v>
      </c>
      <c r="D819" s="113"/>
      <c r="E819" s="115" t="s">
        <v>1147</v>
      </c>
      <c r="F819" s="116">
        <f>F820+F821</f>
        <v>6040000</v>
      </c>
      <c r="G819" s="116"/>
      <c r="H819" s="105">
        <f t="shared" si="54"/>
        <v>6040000</v>
      </c>
      <c r="I819" s="116"/>
      <c r="J819" s="105">
        <f t="shared" si="52"/>
        <v>6040000</v>
      </c>
    </row>
    <row r="820" spans="1:10" s="90" customFormat="1" ht="51">
      <c r="A820" s="106"/>
      <c r="B820" s="113"/>
      <c r="C820" s="110"/>
      <c r="D820" s="110">
        <v>100</v>
      </c>
      <c r="E820" s="112" t="s">
        <v>423</v>
      </c>
      <c r="F820" s="116">
        <v>5803560</v>
      </c>
      <c r="G820" s="116"/>
      <c r="H820" s="105">
        <f t="shared" si="54"/>
        <v>5803560</v>
      </c>
      <c r="I820" s="116"/>
      <c r="J820" s="105">
        <f t="shared" si="52"/>
        <v>5803560</v>
      </c>
    </row>
    <row r="821" spans="1:10" s="90" customFormat="1" ht="26.25" customHeight="1">
      <c r="A821" s="106"/>
      <c r="B821" s="113"/>
      <c r="C821" s="110"/>
      <c r="D821" s="110">
        <v>200</v>
      </c>
      <c r="E821" s="117" t="s">
        <v>435</v>
      </c>
      <c r="F821" s="116">
        <v>236440</v>
      </c>
      <c r="G821" s="116"/>
      <c r="H821" s="105">
        <f t="shared" si="54"/>
        <v>236440</v>
      </c>
      <c r="I821" s="116"/>
      <c r="J821" s="105">
        <f t="shared" si="52"/>
        <v>236440</v>
      </c>
    </row>
    <row r="822" spans="1:10" s="90" customFormat="1" ht="12.75" customHeight="1" hidden="1">
      <c r="A822" s="106"/>
      <c r="B822" s="108" t="s">
        <v>469</v>
      </c>
      <c r="C822" s="108"/>
      <c r="D822" s="108"/>
      <c r="E822" s="109" t="s">
        <v>58</v>
      </c>
      <c r="F822" s="105" t="s">
        <v>1148</v>
      </c>
      <c r="G822" s="105"/>
      <c r="H822" s="105" t="s">
        <v>1148</v>
      </c>
      <c r="I822" s="105"/>
      <c r="J822" s="105" t="s">
        <v>1148</v>
      </c>
    </row>
    <row r="823" spans="1:10" s="90" customFormat="1" ht="12.75" customHeight="1" hidden="1">
      <c r="A823" s="106"/>
      <c r="B823" s="108"/>
      <c r="C823" s="110" t="s">
        <v>417</v>
      </c>
      <c r="D823" s="111"/>
      <c r="E823" s="112" t="s">
        <v>418</v>
      </c>
      <c r="F823" s="105" t="s">
        <v>1148</v>
      </c>
      <c r="G823" s="105"/>
      <c r="H823" s="105" t="s">
        <v>1148</v>
      </c>
      <c r="I823" s="105"/>
      <c r="J823" s="105" t="s">
        <v>1148</v>
      </c>
    </row>
    <row r="824" spans="1:10" s="90" customFormat="1" ht="38.25" customHeight="1" hidden="1">
      <c r="A824" s="106"/>
      <c r="B824" s="108"/>
      <c r="C824" s="110" t="s">
        <v>517</v>
      </c>
      <c r="D824" s="110"/>
      <c r="E824" s="112" t="s">
        <v>518</v>
      </c>
      <c r="F824" s="105" t="s">
        <v>1148</v>
      </c>
      <c r="G824" s="105"/>
      <c r="H824" s="105" t="s">
        <v>1148</v>
      </c>
      <c r="I824" s="105"/>
      <c r="J824" s="105" t="s">
        <v>1148</v>
      </c>
    </row>
    <row r="825" spans="1:10" s="90" customFormat="1" ht="63.75" customHeight="1" hidden="1">
      <c r="A825" s="106"/>
      <c r="B825" s="108"/>
      <c r="C825" s="128" t="s">
        <v>1149</v>
      </c>
      <c r="D825" s="110"/>
      <c r="E825" s="112" t="s">
        <v>1150</v>
      </c>
      <c r="F825" s="105" t="s">
        <v>1148</v>
      </c>
      <c r="G825" s="105"/>
      <c r="H825" s="105" t="s">
        <v>1148</v>
      </c>
      <c r="I825" s="105"/>
      <c r="J825" s="105" t="s">
        <v>1148</v>
      </c>
    </row>
    <row r="826" spans="1:10" s="90" customFormat="1" ht="12.75" customHeight="1" hidden="1">
      <c r="A826" s="106"/>
      <c r="B826" s="108"/>
      <c r="C826" s="111"/>
      <c r="D826" s="113" t="s">
        <v>640</v>
      </c>
      <c r="E826" s="115" t="s">
        <v>436</v>
      </c>
      <c r="F826" s="105" t="s">
        <v>1148</v>
      </c>
      <c r="G826" s="105"/>
      <c r="H826" s="105" t="s">
        <v>1148</v>
      </c>
      <c r="I826" s="105"/>
      <c r="J826" s="105" t="s">
        <v>1148</v>
      </c>
    </row>
    <row r="827" spans="1:10" s="90" customFormat="1" ht="63.75" customHeight="1" hidden="1">
      <c r="A827" s="106"/>
      <c r="B827" s="108"/>
      <c r="C827" s="128" t="s">
        <v>1151</v>
      </c>
      <c r="D827" s="113"/>
      <c r="E827" s="115" t="s">
        <v>1152</v>
      </c>
      <c r="F827" s="105" t="s">
        <v>1153</v>
      </c>
      <c r="G827" s="105"/>
      <c r="H827" s="105" t="s">
        <v>1153</v>
      </c>
      <c r="I827" s="105"/>
      <c r="J827" s="105" t="s">
        <v>1153</v>
      </c>
    </row>
    <row r="828" spans="1:10" s="90" customFormat="1" ht="12.75" customHeight="1" hidden="1">
      <c r="A828" s="106"/>
      <c r="B828" s="113"/>
      <c r="C828" s="111"/>
      <c r="D828" s="113" t="s">
        <v>640</v>
      </c>
      <c r="E828" s="115" t="s">
        <v>436</v>
      </c>
      <c r="F828" s="105" t="s">
        <v>1154</v>
      </c>
      <c r="G828" s="105"/>
      <c r="H828" s="105" t="s">
        <v>1154</v>
      </c>
      <c r="I828" s="105"/>
      <c r="J828" s="105" t="s">
        <v>1154</v>
      </c>
    </row>
    <row r="829" spans="1:10" s="90" customFormat="1" ht="12.75">
      <c r="A829" s="106"/>
      <c r="B829" s="108" t="s">
        <v>469</v>
      </c>
      <c r="C829" s="108"/>
      <c r="D829" s="108"/>
      <c r="E829" s="109" t="s">
        <v>58</v>
      </c>
      <c r="F829" s="105">
        <f>F830</f>
        <v>617396.64</v>
      </c>
      <c r="G829" s="105">
        <f>G830</f>
        <v>1328463.68</v>
      </c>
      <c r="H829" s="105">
        <f>F829+G829</f>
        <v>1945860.3199999998</v>
      </c>
      <c r="I829" s="105">
        <f>I830</f>
        <v>-999746.09</v>
      </c>
      <c r="J829" s="105">
        <f aca="true" t="shared" si="55" ref="J829:J854">H829+I829</f>
        <v>946114.2299999999</v>
      </c>
    </row>
    <row r="830" spans="1:10" s="90" customFormat="1" ht="12.75">
      <c r="A830" s="106"/>
      <c r="B830" s="108"/>
      <c r="C830" s="110" t="s">
        <v>417</v>
      </c>
      <c r="D830" s="111"/>
      <c r="E830" s="112" t="s">
        <v>418</v>
      </c>
      <c r="F830" s="105">
        <f>F834</f>
        <v>617396.64</v>
      </c>
      <c r="G830" s="105">
        <f>G834</f>
        <v>1328463.68</v>
      </c>
      <c r="H830" s="105">
        <f>F830+G830</f>
        <v>1945860.3199999998</v>
      </c>
      <c r="I830" s="105">
        <f>I834+I831</f>
        <v>-999746.09</v>
      </c>
      <c r="J830" s="105">
        <f t="shared" si="55"/>
        <v>946114.2299999999</v>
      </c>
    </row>
    <row r="831" spans="1:10" s="90" customFormat="1" ht="38.25">
      <c r="A831" s="106"/>
      <c r="B831" s="108"/>
      <c r="C831" s="110" t="s">
        <v>517</v>
      </c>
      <c r="D831" s="110"/>
      <c r="E831" s="112" t="s">
        <v>518</v>
      </c>
      <c r="F831" s="105"/>
      <c r="G831" s="105"/>
      <c r="H831" s="105"/>
      <c r="I831" s="105">
        <f>I832</f>
        <v>254.52</v>
      </c>
      <c r="J831" s="105">
        <f t="shared" si="55"/>
        <v>254.52</v>
      </c>
    </row>
    <row r="832" spans="1:10" s="90" customFormat="1" ht="38.25">
      <c r="A832" s="106"/>
      <c r="B832" s="108"/>
      <c r="C832" s="128" t="s">
        <v>529</v>
      </c>
      <c r="D832" s="110"/>
      <c r="E832" s="112" t="s">
        <v>530</v>
      </c>
      <c r="F832" s="105"/>
      <c r="G832" s="105"/>
      <c r="H832" s="105"/>
      <c r="I832" s="105">
        <f>I833</f>
        <v>254.52</v>
      </c>
      <c r="J832" s="105">
        <f t="shared" si="55"/>
        <v>254.52</v>
      </c>
    </row>
    <row r="833" spans="1:10" s="90" customFormat="1" ht="25.5">
      <c r="A833" s="106"/>
      <c r="B833" s="108"/>
      <c r="C833" s="132"/>
      <c r="D833" s="133" t="s">
        <v>499</v>
      </c>
      <c r="E833" s="134" t="s">
        <v>435</v>
      </c>
      <c r="F833" s="105"/>
      <c r="G833" s="105"/>
      <c r="H833" s="105"/>
      <c r="I833" s="105">
        <v>254.52</v>
      </c>
      <c r="J833" s="105">
        <f t="shared" si="55"/>
        <v>254.52</v>
      </c>
    </row>
    <row r="834" spans="1:10" s="90" customFormat="1" ht="38.25">
      <c r="A834" s="106"/>
      <c r="B834" s="113"/>
      <c r="C834" s="110" t="s">
        <v>437</v>
      </c>
      <c r="D834" s="110"/>
      <c r="E834" s="112" t="s">
        <v>438</v>
      </c>
      <c r="F834" s="105">
        <f>F835+F840+F845+F850</f>
        <v>617396.64</v>
      </c>
      <c r="G834" s="105">
        <f>G835+G840+G845+G850</f>
        <v>1328463.68</v>
      </c>
      <c r="H834" s="105">
        <f aca="true" t="shared" si="56" ref="H834:H854">F834+G834</f>
        <v>1945860.3199999998</v>
      </c>
      <c r="I834" s="105">
        <f>I835+I840+I845+I850</f>
        <v>-1000000.61</v>
      </c>
      <c r="J834" s="105">
        <f t="shared" si="55"/>
        <v>945859.7099999998</v>
      </c>
    </row>
    <row r="835" spans="1:10" s="90" customFormat="1" ht="24.75" customHeight="1">
      <c r="A835" s="106"/>
      <c r="B835" s="113"/>
      <c r="C835" s="165" t="s">
        <v>1155</v>
      </c>
      <c r="D835" s="110"/>
      <c r="E835" s="112" t="s">
        <v>1156</v>
      </c>
      <c r="F835" s="105">
        <f>F836</f>
        <v>617396.61</v>
      </c>
      <c r="G835" s="105"/>
      <c r="H835" s="105">
        <f t="shared" si="56"/>
        <v>617396.61</v>
      </c>
      <c r="I835" s="105"/>
      <c r="J835" s="105">
        <f t="shared" si="55"/>
        <v>617396.61</v>
      </c>
    </row>
    <row r="836" spans="1:10" s="90" customFormat="1" ht="12.75">
      <c r="A836" s="106"/>
      <c r="B836" s="113"/>
      <c r="C836" s="110"/>
      <c r="D836" s="113" t="s">
        <v>640</v>
      </c>
      <c r="E836" s="115" t="s">
        <v>436</v>
      </c>
      <c r="F836" s="105">
        <f>F838+F839</f>
        <v>617396.61</v>
      </c>
      <c r="G836" s="105"/>
      <c r="H836" s="105">
        <f t="shared" si="56"/>
        <v>617396.61</v>
      </c>
      <c r="I836" s="105"/>
      <c r="J836" s="105">
        <f t="shared" si="55"/>
        <v>617396.61</v>
      </c>
    </row>
    <row r="837" spans="1:10" s="90" customFormat="1" ht="12.75">
      <c r="A837" s="106"/>
      <c r="B837" s="113"/>
      <c r="C837" s="110"/>
      <c r="D837" s="113"/>
      <c r="E837" s="112" t="s">
        <v>500</v>
      </c>
      <c r="F837" s="105"/>
      <c r="G837" s="105"/>
      <c r="H837" s="105">
        <f t="shared" si="56"/>
        <v>0</v>
      </c>
      <c r="I837" s="105"/>
      <c r="J837" s="105">
        <f t="shared" si="55"/>
        <v>0</v>
      </c>
    </row>
    <row r="838" spans="1:10" s="90" customFormat="1" ht="12.75">
      <c r="A838" s="106"/>
      <c r="B838" s="113"/>
      <c r="C838" s="110"/>
      <c r="D838" s="113"/>
      <c r="E838" s="112" t="s">
        <v>501</v>
      </c>
      <c r="F838" s="105">
        <v>463047.45</v>
      </c>
      <c r="G838" s="105"/>
      <c r="H838" s="105">
        <f t="shared" si="56"/>
        <v>463047.45</v>
      </c>
      <c r="I838" s="105"/>
      <c r="J838" s="105">
        <f t="shared" si="55"/>
        <v>463047.45</v>
      </c>
    </row>
    <row r="839" spans="1:10" s="90" customFormat="1" ht="12" customHeight="1">
      <c r="A839" s="106"/>
      <c r="B839" s="113"/>
      <c r="C839" s="110"/>
      <c r="D839" s="113"/>
      <c r="E839" s="112" t="s">
        <v>503</v>
      </c>
      <c r="F839" s="105">
        <v>154349.16</v>
      </c>
      <c r="G839" s="105"/>
      <c r="H839" s="105">
        <f t="shared" si="56"/>
        <v>154349.16</v>
      </c>
      <c r="I839" s="105"/>
      <c r="J839" s="105">
        <f t="shared" si="55"/>
        <v>154349.16</v>
      </c>
    </row>
    <row r="840" spans="1:10" s="90" customFormat="1" ht="31.5" customHeight="1">
      <c r="A840" s="106"/>
      <c r="B840" s="113"/>
      <c r="C840" s="165" t="s">
        <v>1157</v>
      </c>
      <c r="D840" s="110"/>
      <c r="E840" s="205" t="s">
        <v>1158</v>
      </c>
      <c r="F840" s="105">
        <f>F841</f>
        <v>0</v>
      </c>
      <c r="G840" s="105">
        <f>G841</f>
        <v>1000000</v>
      </c>
      <c r="H840" s="105">
        <f t="shared" si="56"/>
        <v>1000000</v>
      </c>
      <c r="I840" s="105">
        <f>I841</f>
        <v>-1000000</v>
      </c>
      <c r="J840" s="105">
        <f t="shared" si="55"/>
        <v>0</v>
      </c>
    </row>
    <row r="841" spans="1:10" s="90" customFormat="1" ht="16.5" customHeight="1">
      <c r="A841" s="106"/>
      <c r="B841" s="113"/>
      <c r="C841" s="110"/>
      <c r="D841" s="113" t="s">
        <v>640</v>
      </c>
      <c r="E841" s="191" t="s">
        <v>436</v>
      </c>
      <c r="F841" s="105">
        <f>F843+F844</f>
        <v>0</v>
      </c>
      <c r="G841" s="105">
        <f>G843+G844</f>
        <v>1000000</v>
      </c>
      <c r="H841" s="105">
        <f t="shared" si="56"/>
        <v>1000000</v>
      </c>
      <c r="I841" s="105">
        <f>I843+I844</f>
        <v>-1000000</v>
      </c>
      <c r="J841" s="105">
        <f t="shared" si="55"/>
        <v>0</v>
      </c>
    </row>
    <row r="842" spans="1:10" s="90" customFormat="1" ht="11.25" customHeight="1">
      <c r="A842" s="106"/>
      <c r="B842" s="113"/>
      <c r="C842" s="110"/>
      <c r="D842" s="113"/>
      <c r="E842" s="112" t="s">
        <v>500</v>
      </c>
      <c r="F842" s="105"/>
      <c r="G842" s="105"/>
      <c r="H842" s="105">
        <f t="shared" si="56"/>
        <v>0</v>
      </c>
      <c r="I842" s="105"/>
      <c r="J842" s="105">
        <f t="shared" si="55"/>
        <v>0</v>
      </c>
    </row>
    <row r="843" spans="1:10" s="90" customFormat="1" ht="16.5" customHeight="1">
      <c r="A843" s="106"/>
      <c r="B843" s="113"/>
      <c r="C843" s="110"/>
      <c r="D843" s="113"/>
      <c r="E843" s="112" t="s">
        <v>501</v>
      </c>
      <c r="F843" s="105">
        <v>0</v>
      </c>
      <c r="G843" s="105">
        <v>500000</v>
      </c>
      <c r="H843" s="105">
        <f t="shared" si="56"/>
        <v>500000</v>
      </c>
      <c r="I843" s="105">
        <v>-500000</v>
      </c>
      <c r="J843" s="105">
        <f t="shared" si="55"/>
        <v>0</v>
      </c>
    </row>
    <row r="844" spans="1:10" s="90" customFormat="1" ht="15.75" customHeight="1">
      <c r="A844" s="106"/>
      <c r="B844" s="113"/>
      <c r="C844" s="110"/>
      <c r="D844" s="113"/>
      <c r="E844" s="112" t="s">
        <v>503</v>
      </c>
      <c r="F844" s="105"/>
      <c r="G844" s="105">
        <v>500000</v>
      </c>
      <c r="H844" s="105">
        <f t="shared" si="56"/>
        <v>500000</v>
      </c>
      <c r="I844" s="105">
        <v>-500000</v>
      </c>
      <c r="J844" s="105">
        <f t="shared" si="55"/>
        <v>0</v>
      </c>
    </row>
    <row r="845" spans="1:10" s="90" customFormat="1" ht="38.25">
      <c r="A845" s="106"/>
      <c r="B845" s="113"/>
      <c r="C845" s="165" t="s">
        <v>935</v>
      </c>
      <c r="D845" s="110"/>
      <c r="E845" s="205" t="s">
        <v>1159</v>
      </c>
      <c r="F845" s="105">
        <f>F846</f>
        <v>0.02</v>
      </c>
      <c r="G845" s="105">
        <f>G846</f>
        <v>328463.68</v>
      </c>
      <c r="H845" s="105">
        <f t="shared" si="56"/>
        <v>328463.7</v>
      </c>
      <c r="I845" s="105">
        <f>I846</f>
        <v>-0.6</v>
      </c>
      <c r="J845" s="105">
        <f t="shared" si="55"/>
        <v>328463.10000000003</v>
      </c>
    </row>
    <row r="846" spans="1:10" s="90" customFormat="1" ht="12.75">
      <c r="A846" s="106"/>
      <c r="B846" s="113"/>
      <c r="C846" s="110"/>
      <c r="D846" s="113" t="s">
        <v>640</v>
      </c>
      <c r="E846" s="191" t="s">
        <v>436</v>
      </c>
      <c r="F846" s="105">
        <f>F848</f>
        <v>0.02</v>
      </c>
      <c r="G846" s="105">
        <f>G848+G849</f>
        <v>328463.68</v>
      </c>
      <c r="H846" s="105">
        <f t="shared" si="56"/>
        <v>328463.7</v>
      </c>
      <c r="I846" s="105">
        <f>I848+I849</f>
        <v>-0.6</v>
      </c>
      <c r="J846" s="105">
        <f t="shared" si="55"/>
        <v>328463.10000000003</v>
      </c>
    </row>
    <row r="847" spans="1:10" s="90" customFormat="1" ht="12.75">
      <c r="A847" s="106"/>
      <c r="B847" s="113"/>
      <c r="C847" s="110"/>
      <c r="D847" s="113"/>
      <c r="E847" s="112" t="s">
        <v>500</v>
      </c>
      <c r="F847" s="105"/>
      <c r="G847" s="105"/>
      <c r="H847" s="105">
        <f t="shared" si="56"/>
        <v>0</v>
      </c>
      <c r="I847" s="105"/>
      <c r="J847" s="105">
        <f t="shared" si="55"/>
        <v>0</v>
      </c>
    </row>
    <row r="848" spans="1:10" s="90" customFormat="1" ht="12.75">
      <c r="A848" s="106"/>
      <c r="B848" s="113"/>
      <c r="C848" s="110"/>
      <c r="D848" s="113"/>
      <c r="E848" s="112" t="s">
        <v>501</v>
      </c>
      <c r="F848" s="105">
        <v>0.02</v>
      </c>
      <c r="G848" s="105">
        <v>-0.02</v>
      </c>
      <c r="H848" s="105">
        <f t="shared" si="56"/>
        <v>0</v>
      </c>
      <c r="I848" s="105"/>
      <c r="J848" s="105">
        <f t="shared" si="55"/>
        <v>0</v>
      </c>
    </row>
    <row r="849" spans="1:10" s="90" customFormat="1" ht="12.75">
      <c r="A849" s="106"/>
      <c r="B849" s="113"/>
      <c r="C849" s="110"/>
      <c r="D849" s="113"/>
      <c r="E849" s="112" t="s">
        <v>503</v>
      </c>
      <c r="F849" s="105">
        <v>0</v>
      </c>
      <c r="G849" s="131">
        <v>328463.7</v>
      </c>
      <c r="H849" s="105">
        <f t="shared" si="56"/>
        <v>328463.7</v>
      </c>
      <c r="I849" s="131">
        <v>-0.6</v>
      </c>
      <c r="J849" s="105">
        <f t="shared" si="55"/>
        <v>328463.10000000003</v>
      </c>
    </row>
    <row r="850" spans="1:10" s="90" customFormat="1" ht="25.5">
      <c r="A850" s="106"/>
      <c r="B850" s="113"/>
      <c r="C850" s="110" t="s">
        <v>1160</v>
      </c>
      <c r="D850" s="113"/>
      <c r="E850" s="191" t="s">
        <v>1161</v>
      </c>
      <c r="F850" s="105">
        <f>F851</f>
        <v>0.01</v>
      </c>
      <c r="G850" s="105"/>
      <c r="H850" s="105">
        <f t="shared" si="56"/>
        <v>0.01</v>
      </c>
      <c r="I850" s="105">
        <f>I851</f>
        <v>-0.01</v>
      </c>
      <c r="J850" s="105">
        <f t="shared" si="55"/>
        <v>0</v>
      </c>
    </row>
    <row r="851" spans="1:10" s="90" customFormat="1" ht="12.75">
      <c r="A851" s="106"/>
      <c r="B851" s="113"/>
      <c r="C851" s="110"/>
      <c r="D851" s="113" t="s">
        <v>640</v>
      </c>
      <c r="E851" s="191" t="s">
        <v>436</v>
      </c>
      <c r="F851" s="105">
        <f>F852</f>
        <v>0.01</v>
      </c>
      <c r="G851" s="105"/>
      <c r="H851" s="105">
        <f t="shared" si="56"/>
        <v>0.01</v>
      </c>
      <c r="I851" s="105">
        <f>I852</f>
        <v>-0.01</v>
      </c>
      <c r="J851" s="105">
        <f t="shared" si="55"/>
        <v>0</v>
      </c>
    </row>
    <row r="852" spans="1:10" s="90" customFormat="1" ht="12.75">
      <c r="A852" s="106"/>
      <c r="B852" s="113"/>
      <c r="C852" s="110"/>
      <c r="D852" s="113"/>
      <c r="E852" s="181" t="s">
        <v>501</v>
      </c>
      <c r="F852" s="105">
        <v>0.01</v>
      </c>
      <c r="G852" s="105"/>
      <c r="H852" s="105">
        <f t="shared" si="56"/>
        <v>0.01</v>
      </c>
      <c r="I852" s="105">
        <v>-0.01</v>
      </c>
      <c r="J852" s="105">
        <f t="shared" si="55"/>
        <v>0</v>
      </c>
    </row>
    <row r="853" spans="1:10" s="90" customFormat="1" ht="12.75">
      <c r="A853" s="106"/>
      <c r="B853" s="113"/>
      <c r="C853" s="110"/>
      <c r="D853" s="113"/>
      <c r="E853" s="181" t="s">
        <v>503</v>
      </c>
      <c r="F853" s="105">
        <v>0</v>
      </c>
      <c r="G853" s="105"/>
      <c r="H853" s="105">
        <f t="shared" si="56"/>
        <v>0</v>
      </c>
      <c r="I853" s="105"/>
      <c r="J853" s="105">
        <f t="shared" si="55"/>
        <v>0</v>
      </c>
    </row>
    <row r="854" spans="1:10" s="90" customFormat="1" ht="25.5">
      <c r="A854" s="103">
        <v>735</v>
      </c>
      <c r="B854" s="104"/>
      <c r="C854" s="104"/>
      <c r="D854" s="104"/>
      <c r="E854" s="104" t="s">
        <v>1162</v>
      </c>
      <c r="F854" s="105">
        <f>F856+F1004</f>
        <v>343640512.53</v>
      </c>
      <c r="G854" s="105">
        <f>G856+G1004</f>
        <v>-3000000</v>
      </c>
      <c r="H854" s="105">
        <f t="shared" si="56"/>
        <v>340640512.53</v>
      </c>
      <c r="I854" s="105">
        <f>I856+I1004+I1030</f>
        <v>277954.1</v>
      </c>
      <c r="J854" s="105">
        <f t="shared" si="55"/>
        <v>340918466.63</v>
      </c>
    </row>
    <row r="855" spans="1:10" s="90" customFormat="1" ht="12.75" customHeight="1" hidden="1">
      <c r="A855" s="103"/>
      <c r="B855" s="104"/>
      <c r="C855" s="104"/>
      <c r="D855" s="104"/>
      <c r="E855" s="104"/>
      <c r="F855" s="105"/>
      <c r="G855" s="105"/>
      <c r="H855" s="105"/>
      <c r="I855" s="105"/>
      <c r="J855" s="105"/>
    </row>
    <row r="856" spans="1:10" s="90" customFormat="1" ht="12.75">
      <c r="A856" s="106"/>
      <c r="B856" s="99" t="s">
        <v>252</v>
      </c>
      <c r="C856" s="99"/>
      <c r="D856" s="99"/>
      <c r="E856" s="107" t="s">
        <v>942</v>
      </c>
      <c r="F856" s="105">
        <f>F857+F872+F944+F952</f>
        <v>328587012.53</v>
      </c>
      <c r="G856" s="105">
        <f>G857+G872+G944+G952</f>
        <v>-3000000</v>
      </c>
      <c r="H856" s="105">
        <f aca="true" t="shared" si="57" ref="H856:H865">F856+G856</f>
        <v>325587012.53</v>
      </c>
      <c r="I856" s="105">
        <f>I857+I872+I944+I952</f>
        <v>0</v>
      </c>
      <c r="J856" s="105">
        <f aca="true" t="shared" si="58" ref="J856:J865">H856+I856</f>
        <v>325587012.53</v>
      </c>
    </row>
    <row r="857" spans="1:10" s="90" customFormat="1" ht="12.75">
      <c r="A857" s="106"/>
      <c r="B857" s="108" t="s">
        <v>254</v>
      </c>
      <c r="C857" s="108"/>
      <c r="D857" s="108"/>
      <c r="E857" s="109" t="s">
        <v>255</v>
      </c>
      <c r="F857" s="105">
        <f>F858</f>
        <v>70951300</v>
      </c>
      <c r="G857" s="105">
        <f>G858</f>
        <v>-19.5</v>
      </c>
      <c r="H857" s="105">
        <f t="shared" si="57"/>
        <v>70951280.5</v>
      </c>
      <c r="I857" s="105">
        <f>I858</f>
        <v>0</v>
      </c>
      <c r="J857" s="105">
        <f t="shared" si="58"/>
        <v>70951280.5</v>
      </c>
    </row>
    <row r="858" spans="1:10" s="90" customFormat="1" ht="25.5">
      <c r="A858" s="106"/>
      <c r="B858" s="108"/>
      <c r="C858" s="110" t="s">
        <v>470</v>
      </c>
      <c r="D858" s="110"/>
      <c r="E858" s="112" t="s">
        <v>471</v>
      </c>
      <c r="F858" s="105">
        <f>F859</f>
        <v>70951300</v>
      </c>
      <c r="G858" s="105">
        <f>G859</f>
        <v>-19.5</v>
      </c>
      <c r="H858" s="105">
        <f t="shared" si="57"/>
        <v>70951280.5</v>
      </c>
      <c r="I858" s="105">
        <f>I859</f>
        <v>0</v>
      </c>
      <c r="J858" s="105">
        <f t="shared" si="58"/>
        <v>70951280.5</v>
      </c>
    </row>
    <row r="859" spans="1:10" s="90" customFormat="1" ht="12.75">
      <c r="A859" s="106"/>
      <c r="B859" s="108"/>
      <c r="C859" s="110" t="s">
        <v>974</v>
      </c>
      <c r="D859" s="110"/>
      <c r="E859" s="112" t="s">
        <v>975</v>
      </c>
      <c r="F859" s="105">
        <f>F860+F863+F866+F869</f>
        <v>70951300</v>
      </c>
      <c r="G859" s="105">
        <f>G860+G863+G866+G869</f>
        <v>-19.5</v>
      </c>
      <c r="H859" s="105">
        <f t="shared" si="57"/>
        <v>70951280.5</v>
      </c>
      <c r="I859" s="105">
        <f>I860+I863+I866+I869</f>
        <v>0</v>
      </c>
      <c r="J859" s="105">
        <f t="shared" si="58"/>
        <v>70951280.5</v>
      </c>
    </row>
    <row r="860" spans="1:10" s="90" customFormat="1" ht="89.25">
      <c r="A860" s="106"/>
      <c r="B860" s="108"/>
      <c r="C860" s="110" t="s">
        <v>1163</v>
      </c>
      <c r="D860" s="110"/>
      <c r="E860" s="112" t="s">
        <v>1164</v>
      </c>
      <c r="F860" s="105">
        <f>F861</f>
        <v>70489800</v>
      </c>
      <c r="G860" s="105"/>
      <c r="H860" s="105">
        <f t="shared" si="57"/>
        <v>70489800</v>
      </c>
      <c r="I860" s="105"/>
      <c r="J860" s="105">
        <f t="shared" si="58"/>
        <v>70489800</v>
      </c>
    </row>
    <row r="861" spans="1:10" s="90" customFormat="1" ht="48" customHeight="1">
      <c r="A861" s="106"/>
      <c r="B861" s="108"/>
      <c r="C861" s="110" t="s">
        <v>1165</v>
      </c>
      <c r="D861" s="110"/>
      <c r="E861" s="112" t="s">
        <v>1166</v>
      </c>
      <c r="F861" s="105">
        <f>F862</f>
        <v>70489800</v>
      </c>
      <c r="G861" s="105"/>
      <c r="H861" s="105">
        <f t="shared" si="57"/>
        <v>70489800</v>
      </c>
      <c r="I861" s="105"/>
      <c r="J861" s="105">
        <f t="shared" si="58"/>
        <v>70489800</v>
      </c>
    </row>
    <row r="862" spans="1:10" s="90" customFormat="1" ht="25.5">
      <c r="A862" s="106"/>
      <c r="B862" s="108"/>
      <c r="C862" s="110"/>
      <c r="D862" s="110">
        <v>600</v>
      </c>
      <c r="E862" s="112" t="s">
        <v>606</v>
      </c>
      <c r="F862" s="105">
        <v>70489800</v>
      </c>
      <c r="G862" s="105"/>
      <c r="H862" s="105">
        <f t="shared" si="57"/>
        <v>70489800</v>
      </c>
      <c r="I862" s="105"/>
      <c r="J862" s="105">
        <f t="shared" si="58"/>
        <v>70489800</v>
      </c>
    </row>
    <row r="863" spans="1:10" s="90" customFormat="1" ht="38.25">
      <c r="A863" s="106"/>
      <c r="B863" s="108"/>
      <c r="C863" s="110" t="s">
        <v>981</v>
      </c>
      <c r="D863" s="110"/>
      <c r="E863" s="112" t="s">
        <v>982</v>
      </c>
      <c r="F863" s="105">
        <f>F864</f>
        <v>431000</v>
      </c>
      <c r="G863" s="105"/>
      <c r="H863" s="105">
        <f t="shared" si="57"/>
        <v>431000</v>
      </c>
      <c r="I863" s="105"/>
      <c r="J863" s="105">
        <f t="shared" si="58"/>
        <v>431000</v>
      </c>
    </row>
    <row r="864" spans="1:10" s="90" customFormat="1" ht="25.5">
      <c r="A864" s="106"/>
      <c r="B864" s="108"/>
      <c r="C864" s="110" t="s">
        <v>983</v>
      </c>
      <c r="D864" s="110"/>
      <c r="E864" s="112" t="s">
        <v>984</v>
      </c>
      <c r="F864" s="105">
        <f>F865</f>
        <v>431000</v>
      </c>
      <c r="G864" s="105"/>
      <c r="H864" s="105">
        <f t="shared" si="57"/>
        <v>431000</v>
      </c>
      <c r="I864" s="105"/>
      <c r="J864" s="105">
        <f t="shared" si="58"/>
        <v>431000</v>
      </c>
    </row>
    <row r="865" spans="1:10" s="90" customFormat="1" ht="25.5">
      <c r="A865" s="106"/>
      <c r="B865" s="108"/>
      <c r="C865" s="110"/>
      <c r="D865" s="110">
        <v>600</v>
      </c>
      <c r="E865" s="112" t="s">
        <v>606</v>
      </c>
      <c r="F865" s="105">
        <v>431000</v>
      </c>
      <c r="G865" s="105"/>
      <c r="H865" s="105">
        <f t="shared" si="57"/>
        <v>431000</v>
      </c>
      <c r="I865" s="105"/>
      <c r="J865" s="105">
        <f t="shared" si="58"/>
        <v>431000</v>
      </c>
    </row>
    <row r="866" spans="1:10" s="90" customFormat="1" ht="25.5" hidden="1">
      <c r="A866" s="106"/>
      <c r="B866" s="108"/>
      <c r="C866" s="110" t="s">
        <v>1167</v>
      </c>
      <c r="D866" s="110"/>
      <c r="E866" s="112" t="s">
        <v>1168</v>
      </c>
      <c r="F866" s="105">
        <f>F867</f>
        <v>0</v>
      </c>
      <c r="G866" s="105"/>
      <c r="H866" s="105">
        <f>H867</f>
        <v>0</v>
      </c>
      <c r="I866" s="105"/>
      <c r="J866" s="105">
        <f>J867</f>
        <v>0</v>
      </c>
    </row>
    <row r="867" spans="1:10" s="90" customFormat="1" ht="12.75" hidden="1">
      <c r="A867" s="106"/>
      <c r="B867" s="108"/>
      <c r="C867" s="110" t="s">
        <v>1169</v>
      </c>
      <c r="D867" s="110"/>
      <c r="E867" s="112" t="s">
        <v>1170</v>
      </c>
      <c r="F867" s="105">
        <f>F868</f>
        <v>0</v>
      </c>
      <c r="G867" s="105"/>
      <c r="H867" s="105">
        <f>H868</f>
        <v>0</v>
      </c>
      <c r="I867" s="105"/>
      <c r="J867" s="105">
        <f>J868</f>
        <v>0</v>
      </c>
    </row>
    <row r="868" spans="1:10" s="90" customFormat="1" ht="25.5" hidden="1">
      <c r="A868" s="106"/>
      <c r="B868" s="108"/>
      <c r="C868" s="110"/>
      <c r="D868" s="110">
        <v>200</v>
      </c>
      <c r="E868" s="112" t="s">
        <v>448</v>
      </c>
      <c r="F868" s="105">
        <v>0</v>
      </c>
      <c r="G868" s="105"/>
      <c r="H868" s="105">
        <v>0</v>
      </c>
      <c r="I868" s="105"/>
      <c r="J868" s="105">
        <v>0</v>
      </c>
    </row>
    <row r="869" spans="1:10" s="90" customFormat="1" ht="25.5">
      <c r="A869" s="106"/>
      <c r="B869" s="108"/>
      <c r="C869" s="110" t="s">
        <v>1171</v>
      </c>
      <c r="D869" s="110"/>
      <c r="E869" s="112" t="s">
        <v>1172</v>
      </c>
      <c r="F869" s="105">
        <f>F870</f>
        <v>30500</v>
      </c>
      <c r="G869" s="105">
        <f>G870</f>
        <v>-19.5</v>
      </c>
      <c r="H869" s="105">
        <f aca="true" t="shared" si="59" ref="H869:H888">F869+G869</f>
        <v>30480.5</v>
      </c>
      <c r="I869" s="105">
        <f>I870</f>
        <v>0</v>
      </c>
      <c r="J869" s="105">
        <f aca="true" t="shared" si="60" ref="J869:J888">H869+I869</f>
        <v>30480.5</v>
      </c>
    </row>
    <row r="870" spans="1:10" s="90" customFormat="1" ht="25.5">
      <c r="A870" s="106"/>
      <c r="B870" s="108"/>
      <c r="C870" s="110" t="s">
        <v>1173</v>
      </c>
      <c r="D870" s="110"/>
      <c r="E870" s="112" t="s">
        <v>1174</v>
      </c>
      <c r="F870" s="105">
        <f>F871</f>
        <v>30500</v>
      </c>
      <c r="G870" s="105">
        <f>G871</f>
        <v>-19.5</v>
      </c>
      <c r="H870" s="105">
        <f t="shared" si="59"/>
        <v>30480.5</v>
      </c>
      <c r="I870" s="105">
        <f>I871</f>
        <v>0</v>
      </c>
      <c r="J870" s="105">
        <f t="shared" si="60"/>
        <v>30480.5</v>
      </c>
    </row>
    <row r="871" spans="1:10" s="90" customFormat="1" ht="25.5">
      <c r="A871" s="106"/>
      <c r="B871" s="108"/>
      <c r="C871" s="110"/>
      <c r="D871" s="110">
        <v>200</v>
      </c>
      <c r="E871" s="117" t="s">
        <v>435</v>
      </c>
      <c r="F871" s="105">
        <v>30500</v>
      </c>
      <c r="G871" s="105">
        <v>-19.5</v>
      </c>
      <c r="H871" s="105">
        <f t="shared" si="59"/>
        <v>30480.5</v>
      </c>
      <c r="I871" s="105"/>
      <c r="J871" s="105">
        <f t="shared" si="60"/>
        <v>30480.5</v>
      </c>
    </row>
    <row r="872" spans="1:10" s="90" customFormat="1" ht="13.5" customHeight="1">
      <c r="A872" s="106"/>
      <c r="B872" s="108" t="s">
        <v>265</v>
      </c>
      <c r="C872" s="108"/>
      <c r="D872" s="108"/>
      <c r="E872" s="109" t="s">
        <v>266</v>
      </c>
      <c r="F872" s="105">
        <f>F873</f>
        <v>245804452.53</v>
      </c>
      <c r="G872" s="105">
        <f>G873</f>
        <v>-3000000</v>
      </c>
      <c r="H872" s="105">
        <f t="shared" si="59"/>
        <v>242804452.53</v>
      </c>
      <c r="I872" s="105">
        <f>I873</f>
        <v>0</v>
      </c>
      <c r="J872" s="105">
        <f t="shared" si="60"/>
        <v>242804452.53</v>
      </c>
    </row>
    <row r="873" spans="1:10" s="90" customFormat="1" ht="30" customHeight="1">
      <c r="A873" s="106"/>
      <c r="B873" s="108"/>
      <c r="C873" s="110" t="s">
        <v>470</v>
      </c>
      <c r="D873" s="110"/>
      <c r="E873" s="112" t="s">
        <v>471</v>
      </c>
      <c r="F873" s="105">
        <f>F874</f>
        <v>245804452.53</v>
      </c>
      <c r="G873" s="105">
        <f>G874</f>
        <v>-3000000</v>
      </c>
      <c r="H873" s="105">
        <f t="shared" si="59"/>
        <v>242804452.53</v>
      </c>
      <c r="I873" s="105">
        <f>I874</f>
        <v>0</v>
      </c>
      <c r="J873" s="105">
        <f t="shared" si="60"/>
        <v>242804452.53</v>
      </c>
    </row>
    <row r="874" spans="1:10" s="90" customFormat="1" ht="20.25" customHeight="1">
      <c r="A874" s="106"/>
      <c r="B874" s="108"/>
      <c r="C874" s="110" t="s">
        <v>985</v>
      </c>
      <c r="D874" s="110"/>
      <c r="E874" s="112" t="s">
        <v>986</v>
      </c>
      <c r="F874" s="105">
        <f>F878+F881+F886+F889+F892+F895+F901+F905+F908+F911+F875+F914+F917</f>
        <v>245804452.53</v>
      </c>
      <c r="G874" s="105">
        <f>G878+G881+G886+G889+G892+G895+G901+G905+G908+G911+G875+G914+G917</f>
        <v>-3000000</v>
      </c>
      <c r="H874" s="105">
        <f t="shared" si="59"/>
        <v>242804452.53</v>
      </c>
      <c r="I874" s="105">
        <f>I878+I881+I886+I889+I892+I895+I901+I905+I908+I911+I875+I914+I917</f>
        <v>0</v>
      </c>
      <c r="J874" s="105">
        <f t="shared" si="60"/>
        <v>242804452.53</v>
      </c>
    </row>
    <row r="875" spans="1:10" s="90" customFormat="1" ht="32.25" customHeight="1">
      <c r="A875" s="106"/>
      <c r="B875" s="108"/>
      <c r="C875" s="110" t="s">
        <v>1175</v>
      </c>
      <c r="D875" s="110"/>
      <c r="E875" s="145" t="s">
        <v>1176</v>
      </c>
      <c r="F875" s="105">
        <f>F876</f>
        <v>51883749.47</v>
      </c>
      <c r="G875" s="105">
        <f>G876</f>
        <v>-3000000</v>
      </c>
      <c r="H875" s="105">
        <f t="shared" si="59"/>
        <v>48883749.47</v>
      </c>
      <c r="I875" s="105">
        <f>I876</f>
        <v>0</v>
      </c>
      <c r="J875" s="105">
        <f t="shared" si="60"/>
        <v>48883749.47</v>
      </c>
    </row>
    <row r="876" spans="1:10" s="90" customFormat="1" ht="14.25" customHeight="1">
      <c r="A876" s="106"/>
      <c r="B876" s="108"/>
      <c r="C876" s="110" t="s">
        <v>1177</v>
      </c>
      <c r="D876" s="110"/>
      <c r="E876" s="145" t="s">
        <v>1178</v>
      </c>
      <c r="F876" s="105">
        <f>F877</f>
        <v>51883749.47</v>
      </c>
      <c r="G876" s="105">
        <f>G877</f>
        <v>-3000000</v>
      </c>
      <c r="H876" s="105">
        <f t="shared" si="59"/>
        <v>48883749.47</v>
      </c>
      <c r="I876" s="105">
        <f>I877</f>
        <v>0</v>
      </c>
      <c r="J876" s="105">
        <f t="shared" si="60"/>
        <v>48883749.47</v>
      </c>
    </row>
    <row r="877" spans="1:10" s="90" customFormat="1" ht="33.75" customHeight="1">
      <c r="A877" s="106"/>
      <c r="B877" s="108"/>
      <c r="C877" s="110"/>
      <c r="D877" s="110">
        <v>600</v>
      </c>
      <c r="E877" s="112" t="s">
        <v>606</v>
      </c>
      <c r="F877" s="105">
        <v>51883749.47</v>
      </c>
      <c r="G877" s="105">
        <v>-3000000</v>
      </c>
      <c r="H877" s="105">
        <f t="shared" si="59"/>
        <v>48883749.47</v>
      </c>
      <c r="I877" s="105"/>
      <c r="J877" s="105">
        <f t="shared" si="60"/>
        <v>48883749.47</v>
      </c>
    </row>
    <row r="878" spans="1:10" s="90" customFormat="1" ht="108" customHeight="1">
      <c r="A878" s="106"/>
      <c r="B878" s="108"/>
      <c r="C878" s="110" t="s">
        <v>1179</v>
      </c>
      <c r="D878" s="110"/>
      <c r="E878" s="145" t="s">
        <v>1180</v>
      </c>
      <c r="F878" s="116">
        <f>F879</f>
        <v>141304700</v>
      </c>
      <c r="G878" s="116"/>
      <c r="H878" s="105">
        <f t="shared" si="59"/>
        <v>141304700</v>
      </c>
      <c r="I878" s="116"/>
      <c r="J878" s="105">
        <f t="shared" si="60"/>
        <v>141304700</v>
      </c>
    </row>
    <row r="879" spans="1:10" s="90" customFormat="1" ht="49.5" customHeight="1">
      <c r="A879" s="106"/>
      <c r="B879" s="108"/>
      <c r="C879" s="110" t="s">
        <v>1181</v>
      </c>
      <c r="D879" s="110"/>
      <c r="E879" s="112" t="s">
        <v>991</v>
      </c>
      <c r="F879" s="116">
        <f>F880</f>
        <v>141304700</v>
      </c>
      <c r="G879" s="116"/>
      <c r="H879" s="105">
        <f t="shared" si="59"/>
        <v>141304700</v>
      </c>
      <c r="I879" s="116"/>
      <c r="J879" s="105">
        <f t="shared" si="60"/>
        <v>141304700</v>
      </c>
    </row>
    <row r="880" spans="1:10" s="90" customFormat="1" ht="30.75" customHeight="1">
      <c r="A880" s="106"/>
      <c r="B880" s="108"/>
      <c r="C880" s="110"/>
      <c r="D880" s="110">
        <v>600</v>
      </c>
      <c r="E880" s="112" t="s">
        <v>606</v>
      </c>
      <c r="F880" s="116">
        <v>141304700</v>
      </c>
      <c r="G880" s="116"/>
      <c r="H880" s="105">
        <f t="shared" si="59"/>
        <v>141304700</v>
      </c>
      <c r="I880" s="116"/>
      <c r="J880" s="105">
        <f t="shared" si="60"/>
        <v>141304700</v>
      </c>
    </row>
    <row r="881" spans="1:10" s="90" customFormat="1" ht="42.75" customHeight="1">
      <c r="A881" s="106"/>
      <c r="B881" s="108"/>
      <c r="C881" s="110" t="s">
        <v>1182</v>
      </c>
      <c r="D881" s="110"/>
      <c r="E881" s="112" t="s">
        <v>1183</v>
      </c>
      <c r="F881" s="105">
        <f>F882+F884</f>
        <v>18459800</v>
      </c>
      <c r="G881" s="105"/>
      <c r="H881" s="105">
        <f t="shared" si="59"/>
        <v>18459800</v>
      </c>
      <c r="I881" s="105"/>
      <c r="J881" s="105">
        <f t="shared" si="60"/>
        <v>18459800</v>
      </c>
    </row>
    <row r="882" spans="1:10" s="90" customFormat="1" ht="42" customHeight="1">
      <c r="A882" s="106"/>
      <c r="B882" s="108"/>
      <c r="C882" s="110" t="s">
        <v>1184</v>
      </c>
      <c r="D882" s="110"/>
      <c r="E882" s="145" t="s">
        <v>1185</v>
      </c>
      <c r="F882" s="105"/>
      <c r="G882" s="105"/>
      <c r="H882" s="105">
        <f t="shared" si="59"/>
        <v>0</v>
      </c>
      <c r="I882" s="105"/>
      <c r="J882" s="105">
        <f t="shared" si="60"/>
        <v>0</v>
      </c>
    </row>
    <row r="883" spans="1:10" s="90" customFormat="1" ht="28.5" customHeight="1">
      <c r="A883" s="106"/>
      <c r="B883" s="108"/>
      <c r="C883" s="110"/>
      <c r="D883" s="110">
        <v>600</v>
      </c>
      <c r="E883" s="112" t="s">
        <v>606</v>
      </c>
      <c r="F883" s="105"/>
      <c r="G883" s="105"/>
      <c r="H883" s="105">
        <f t="shared" si="59"/>
        <v>0</v>
      </c>
      <c r="I883" s="105"/>
      <c r="J883" s="105">
        <f t="shared" si="60"/>
        <v>0</v>
      </c>
    </row>
    <row r="884" spans="1:10" s="90" customFormat="1" ht="41.25" customHeight="1">
      <c r="A884" s="106"/>
      <c r="B884" s="108"/>
      <c r="C884" s="110" t="s">
        <v>1186</v>
      </c>
      <c r="D884" s="110"/>
      <c r="E884" s="112" t="s">
        <v>1187</v>
      </c>
      <c r="F884" s="105" t="s">
        <v>1188</v>
      </c>
      <c r="G884" s="105"/>
      <c r="H884" s="105">
        <f t="shared" si="59"/>
        <v>18459800</v>
      </c>
      <c r="I884" s="105"/>
      <c r="J884" s="105">
        <f t="shared" si="60"/>
        <v>18459800</v>
      </c>
    </row>
    <row r="885" spans="1:10" s="90" customFormat="1" ht="28.5" customHeight="1">
      <c r="A885" s="106"/>
      <c r="B885" s="108"/>
      <c r="C885" s="110"/>
      <c r="D885" s="110">
        <v>600</v>
      </c>
      <c r="E885" s="112" t="s">
        <v>606</v>
      </c>
      <c r="F885" s="105" t="s">
        <v>1188</v>
      </c>
      <c r="G885" s="105"/>
      <c r="H885" s="105">
        <f t="shared" si="59"/>
        <v>18459800</v>
      </c>
      <c r="I885" s="105"/>
      <c r="J885" s="105">
        <f t="shared" si="60"/>
        <v>18459800</v>
      </c>
    </row>
    <row r="886" spans="1:10" s="90" customFormat="1" ht="30" customHeight="1">
      <c r="A886" s="106"/>
      <c r="B886" s="108"/>
      <c r="C886" s="110" t="s">
        <v>987</v>
      </c>
      <c r="D886" s="110"/>
      <c r="E886" s="112" t="s">
        <v>988</v>
      </c>
      <c r="F886" s="105">
        <f>F887</f>
        <v>3556500</v>
      </c>
      <c r="G886" s="105"/>
      <c r="H886" s="105">
        <f t="shared" si="59"/>
        <v>3556500</v>
      </c>
      <c r="I886" s="105"/>
      <c r="J886" s="105">
        <f t="shared" si="60"/>
        <v>3556500</v>
      </c>
    </row>
    <row r="887" spans="1:10" s="90" customFormat="1" ht="32.25" customHeight="1">
      <c r="A887" s="106"/>
      <c r="B887" s="108"/>
      <c r="C887" s="110" t="s">
        <v>989</v>
      </c>
      <c r="D887" s="110"/>
      <c r="E887" s="112" t="s">
        <v>984</v>
      </c>
      <c r="F887" s="105">
        <f>F888</f>
        <v>3556500</v>
      </c>
      <c r="G887" s="105"/>
      <c r="H887" s="105">
        <f t="shared" si="59"/>
        <v>3556500</v>
      </c>
      <c r="I887" s="105"/>
      <c r="J887" s="105">
        <f t="shared" si="60"/>
        <v>3556500</v>
      </c>
    </row>
    <row r="888" spans="1:10" s="90" customFormat="1" ht="30" customHeight="1">
      <c r="A888" s="106"/>
      <c r="B888" s="108"/>
      <c r="C888" s="110"/>
      <c r="D888" s="110">
        <v>600</v>
      </c>
      <c r="E888" s="112" t="s">
        <v>606</v>
      </c>
      <c r="F888" s="105">
        <v>3556500</v>
      </c>
      <c r="G888" s="105"/>
      <c r="H888" s="105">
        <f t="shared" si="59"/>
        <v>3556500</v>
      </c>
      <c r="I888" s="105"/>
      <c r="J888" s="105">
        <f t="shared" si="60"/>
        <v>3556500</v>
      </c>
    </row>
    <row r="889" spans="1:10" s="90" customFormat="1" ht="38.25" customHeight="1" hidden="1">
      <c r="A889" s="106"/>
      <c r="B889" s="108"/>
      <c r="C889" s="110" t="s">
        <v>1189</v>
      </c>
      <c r="D889" s="110"/>
      <c r="E889" s="112" t="s">
        <v>1190</v>
      </c>
      <c r="F889" s="116">
        <f>F890</f>
        <v>0</v>
      </c>
      <c r="G889" s="116"/>
      <c r="H889" s="116">
        <f>H890</f>
        <v>0</v>
      </c>
      <c r="I889" s="116"/>
      <c r="J889" s="116">
        <f>J890</f>
        <v>0</v>
      </c>
    </row>
    <row r="890" spans="1:10" s="90" customFormat="1" ht="66.75" customHeight="1" hidden="1">
      <c r="A890" s="106"/>
      <c r="B890" s="108"/>
      <c r="C890" s="110" t="s">
        <v>1191</v>
      </c>
      <c r="D890" s="110"/>
      <c r="E890" s="112" t="s">
        <v>1192</v>
      </c>
      <c r="F890" s="116">
        <f>F891</f>
        <v>0</v>
      </c>
      <c r="G890" s="116"/>
      <c r="H890" s="116">
        <f>H891</f>
        <v>0</v>
      </c>
      <c r="I890" s="116"/>
      <c r="J890" s="116">
        <f>J891</f>
        <v>0</v>
      </c>
    </row>
    <row r="891" spans="1:10" s="90" customFormat="1" ht="27" customHeight="1" hidden="1">
      <c r="A891" s="106"/>
      <c r="B891" s="108"/>
      <c r="C891" s="110"/>
      <c r="D891" s="110">
        <v>600</v>
      </c>
      <c r="E891" s="112" t="s">
        <v>606</v>
      </c>
      <c r="F891" s="116">
        <v>0</v>
      </c>
      <c r="G891" s="116"/>
      <c r="H891" s="116">
        <v>0</v>
      </c>
      <c r="I891" s="116"/>
      <c r="J891" s="116">
        <v>0</v>
      </c>
    </row>
    <row r="892" spans="1:10" s="90" customFormat="1" ht="21" customHeight="1">
      <c r="A892" s="106"/>
      <c r="B892" s="108"/>
      <c r="C892" s="110" t="s">
        <v>1193</v>
      </c>
      <c r="D892" s="110"/>
      <c r="E892" s="112" t="s">
        <v>1194</v>
      </c>
      <c r="F892" s="105" t="s">
        <v>1195</v>
      </c>
      <c r="G892" s="105"/>
      <c r="H892" s="105">
        <f aca="true" t="shared" si="61" ref="H892:H919">F892+G892</f>
        <v>200000</v>
      </c>
      <c r="I892" s="105"/>
      <c r="J892" s="105">
        <f aca="true" t="shared" si="62" ref="J892:J916">H892+I892</f>
        <v>200000</v>
      </c>
    </row>
    <row r="893" spans="1:10" s="90" customFormat="1" ht="20.25" customHeight="1">
      <c r="A893" s="106"/>
      <c r="B893" s="108"/>
      <c r="C893" s="110" t="s">
        <v>1196</v>
      </c>
      <c r="D893" s="110"/>
      <c r="E893" s="112" t="s">
        <v>1197</v>
      </c>
      <c r="F893" s="105" t="s">
        <v>1195</v>
      </c>
      <c r="G893" s="105"/>
      <c r="H893" s="105">
        <f t="shared" si="61"/>
        <v>200000</v>
      </c>
      <c r="I893" s="105"/>
      <c r="J893" s="105">
        <f t="shared" si="62"/>
        <v>200000</v>
      </c>
    </row>
    <row r="894" spans="1:10" s="90" customFormat="1" ht="28.5" customHeight="1">
      <c r="A894" s="106"/>
      <c r="B894" s="108"/>
      <c r="C894" s="110"/>
      <c r="D894" s="110">
        <v>600</v>
      </c>
      <c r="E894" s="112" t="s">
        <v>606</v>
      </c>
      <c r="F894" s="105" t="s">
        <v>1195</v>
      </c>
      <c r="G894" s="105"/>
      <c r="H894" s="105">
        <f t="shared" si="61"/>
        <v>200000</v>
      </c>
      <c r="I894" s="105"/>
      <c r="J894" s="105">
        <f t="shared" si="62"/>
        <v>200000</v>
      </c>
    </row>
    <row r="895" spans="1:10" s="90" customFormat="1" ht="48" customHeight="1">
      <c r="A895" s="106"/>
      <c r="B895" s="108"/>
      <c r="C895" s="110" t="s">
        <v>1198</v>
      </c>
      <c r="D895" s="110"/>
      <c r="E895" s="112" t="s">
        <v>1199</v>
      </c>
      <c r="F895" s="105">
        <f>F896</f>
        <v>1104437.06</v>
      </c>
      <c r="G895" s="105"/>
      <c r="H895" s="105">
        <f t="shared" si="61"/>
        <v>1104437.06</v>
      </c>
      <c r="I895" s="105"/>
      <c r="J895" s="105">
        <f t="shared" si="62"/>
        <v>1104437.06</v>
      </c>
    </row>
    <row r="896" spans="1:10" s="90" customFormat="1" ht="40.5" customHeight="1">
      <c r="A896" s="106"/>
      <c r="B896" s="108"/>
      <c r="C896" s="110" t="s">
        <v>1200</v>
      </c>
      <c r="D896" s="110"/>
      <c r="E896" s="112" t="s">
        <v>1201</v>
      </c>
      <c r="F896" s="105">
        <f>F897</f>
        <v>1104437.06</v>
      </c>
      <c r="G896" s="105"/>
      <c r="H896" s="105">
        <f t="shared" si="61"/>
        <v>1104437.06</v>
      </c>
      <c r="I896" s="105"/>
      <c r="J896" s="105">
        <f t="shared" si="62"/>
        <v>1104437.06</v>
      </c>
    </row>
    <row r="897" spans="1:10" s="90" customFormat="1" ht="26.25" customHeight="1">
      <c r="A897" s="106"/>
      <c r="B897" s="108"/>
      <c r="C897" s="110"/>
      <c r="D897" s="110">
        <v>600</v>
      </c>
      <c r="E897" s="112" t="s">
        <v>606</v>
      </c>
      <c r="F897" s="105">
        <f>F899+F900+F904</f>
        <v>1104437.06</v>
      </c>
      <c r="G897" s="105"/>
      <c r="H897" s="105">
        <f t="shared" si="61"/>
        <v>1104437.06</v>
      </c>
      <c r="I897" s="105"/>
      <c r="J897" s="105">
        <f t="shared" si="62"/>
        <v>1104437.06</v>
      </c>
    </row>
    <row r="898" spans="1:10" s="90" customFormat="1" ht="18" customHeight="1">
      <c r="A898" s="106"/>
      <c r="B898" s="108"/>
      <c r="C898" s="110"/>
      <c r="D898" s="110"/>
      <c r="E898" s="206" t="s">
        <v>1202</v>
      </c>
      <c r="F898" s="105">
        <f>F899+F900</f>
        <v>1104437.04</v>
      </c>
      <c r="G898" s="105"/>
      <c r="H898" s="105">
        <f t="shared" si="61"/>
        <v>1104437.04</v>
      </c>
      <c r="I898" s="105"/>
      <c r="J898" s="105">
        <f t="shared" si="62"/>
        <v>1104437.04</v>
      </c>
    </row>
    <row r="899" spans="1:10" s="90" customFormat="1" ht="20.25" customHeight="1">
      <c r="A899" s="106"/>
      <c r="B899" s="108"/>
      <c r="C899" s="110"/>
      <c r="D899" s="110"/>
      <c r="E899" s="112" t="s">
        <v>501</v>
      </c>
      <c r="F899" s="105">
        <v>828327.78</v>
      </c>
      <c r="G899" s="105"/>
      <c r="H899" s="105">
        <f t="shared" si="61"/>
        <v>828327.78</v>
      </c>
      <c r="I899" s="105"/>
      <c r="J899" s="105">
        <f t="shared" si="62"/>
        <v>828327.78</v>
      </c>
    </row>
    <row r="900" spans="1:10" s="90" customFormat="1" ht="20.25" customHeight="1">
      <c r="A900" s="106"/>
      <c r="B900" s="108"/>
      <c r="C900" s="110"/>
      <c r="D900" s="110"/>
      <c r="E900" s="112" t="s">
        <v>503</v>
      </c>
      <c r="F900" s="105">
        <v>276109.26</v>
      </c>
      <c r="G900" s="105"/>
      <c r="H900" s="105">
        <f t="shared" si="61"/>
        <v>276109.26</v>
      </c>
      <c r="I900" s="105"/>
      <c r="J900" s="105">
        <f t="shared" si="62"/>
        <v>276109.26</v>
      </c>
    </row>
    <row r="901" spans="1:10" s="90" customFormat="1" ht="56.25" customHeight="1" hidden="1">
      <c r="A901" s="106"/>
      <c r="B901" s="108"/>
      <c r="C901" s="110" t="s">
        <v>1203</v>
      </c>
      <c r="D901" s="110"/>
      <c r="E901" s="207" t="s">
        <v>1204</v>
      </c>
      <c r="F901" s="105">
        <v>0</v>
      </c>
      <c r="G901" s="105"/>
      <c r="H901" s="105">
        <f t="shared" si="61"/>
        <v>0</v>
      </c>
      <c r="I901" s="105"/>
      <c r="J901" s="105">
        <f t="shared" si="62"/>
        <v>0</v>
      </c>
    </row>
    <row r="902" spans="1:10" s="90" customFormat="1" ht="39.75" customHeight="1" hidden="1">
      <c r="A902" s="106"/>
      <c r="B902" s="108"/>
      <c r="C902" s="110" t="s">
        <v>1205</v>
      </c>
      <c r="D902" s="110"/>
      <c r="E902" s="207" t="s">
        <v>1206</v>
      </c>
      <c r="F902" s="105">
        <v>0</v>
      </c>
      <c r="G902" s="105"/>
      <c r="H902" s="105">
        <f t="shared" si="61"/>
        <v>0</v>
      </c>
      <c r="I902" s="105"/>
      <c r="J902" s="105">
        <f t="shared" si="62"/>
        <v>0</v>
      </c>
    </row>
    <row r="903" spans="1:10" s="90" customFormat="1" ht="36" customHeight="1" hidden="1">
      <c r="A903" s="106"/>
      <c r="B903" s="108"/>
      <c r="C903" s="110"/>
      <c r="D903" s="110">
        <v>200</v>
      </c>
      <c r="E903" s="112" t="s">
        <v>435</v>
      </c>
      <c r="F903" s="105">
        <v>0</v>
      </c>
      <c r="G903" s="105"/>
      <c r="H903" s="105">
        <f t="shared" si="61"/>
        <v>0</v>
      </c>
      <c r="I903" s="105"/>
      <c r="J903" s="105">
        <f t="shared" si="62"/>
        <v>0</v>
      </c>
    </row>
    <row r="904" spans="1:10" s="90" customFormat="1" ht="18.75" customHeight="1">
      <c r="A904" s="106"/>
      <c r="B904" s="108"/>
      <c r="C904" s="110"/>
      <c r="D904" s="110"/>
      <c r="E904" s="112" t="s">
        <v>1207</v>
      </c>
      <c r="F904" s="105">
        <v>0.02</v>
      </c>
      <c r="G904" s="105"/>
      <c r="H904" s="105">
        <f t="shared" si="61"/>
        <v>0.02</v>
      </c>
      <c r="I904" s="105"/>
      <c r="J904" s="105">
        <f t="shared" si="62"/>
        <v>0.02</v>
      </c>
    </row>
    <row r="905" spans="1:10" s="90" customFormat="1" ht="28.5" customHeight="1">
      <c r="A905" s="106"/>
      <c r="B905" s="108"/>
      <c r="C905" s="110" t="s">
        <v>1208</v>
      </c>
      <c r="D905" s="110"/>
      <c r="E905" s="207" t="s">
        <v>1209</v>
      </c>
      <c r="F905" s="105">
        <f>F906</f>
        <v>75000</v>
      </c>
      <c r="G905" s="105"/>
      <c r="H905" s="105">
        <f t="shared" si="61"/>
        <v>75000</v>
      </c>
      <c r="I905" s="105"/>
      <c r="J905" s="105">
        <f t="shared" si="62"/>
        <v>75000</v>
      </c>
    </row>
    <row r="906" spans="1:10" s="90" customFormat="1" ht="34.5" customHeight="1">
      <c r="A906" s="106"/>
      <c r="B906" s="108"/>
      <c r="C906" s="110" t="s">
        <v>1210</v>
      </c>
      <c r="D906" s="110"/>
      <c r="E906" s="207" t="s">
        <v>1211</v>
      </c>
      <c r="F906" s="105">
        <f>F907</f>
        <v>75000</v>
      </c>
      <c r="G906" s="105"/>
      <c r="H906" s="105">
        <f t="shared" si="61"/>
        <v>75000</v>
      </c>
      <c r="I906" s="105"/>
      <c r="J906" s="105">
        <f t="shared" si="62"/>
        <v>75000</v>
      </c>
    </row>
    <row r="907" spans="1:10" s="90" customFormat="1" ht="33" customHeight="1">
      <c r="A907" s="106"/>
      <c r="B907" s="108"/>
      <c r="C907" s="110"/>
      <c r="D907" s="110">
        <v>200</v>
      </c>
      <c r="E907" s="117" t="s">
        <v>435</v>
      </c>
      <c r="F907" s="105">
        <v>75000</v>
      </c>
      <c r="G907" s="105"/>
      <c r="H907" s="105">
        <f t="shared" si="61"/>
        <v>75000</v>
      </c>
      <c r="I907" s="105"/>
      <c r="J907" s="105">
        <f t="shared" si="62"/>
        <v>75000</v>
      </c>
    </row>
    <row r="908" spans="1:10" s="90" customFormat="1" ht="28.5" customHeight="1">
      <c r="A908" s="106"/>
      <c r="B908" s="108"/>
      <c r="C908" s="110" t="s">
        <v>1212</v>
      </c>
      <c r="D908" s="110"/>
      <c r="E908" s="207" t="s">
        <v>1213</v>
      </c>
      <c r="F908" s="105">
        <f>F909</f>
        <v>13000</v>
      </c>
      <c r="G908" s="105"/>
      <c r="H908" s="105">
        <f t="shared" si="61"/>
        <v>13000</v>
      </c>
      <c r="I908" s="105"/>
      <c r="J908" s="105">
        <f t="shared" si="62"/>
        <v>13000</v>
      </c>
    </row>
    <row r="909" spans="1:10" s="90" customFormat="1" ht="31.5" customHeight="1">
      <c r="A909" s="106"/>
      <c r="B909" s="108"/>
      <c r="C909" s="110" t="s">
        <v>1214</v>
      </c>
      <c r="D909" s="110"/>
      <c r="E909" s="207" t="s">
        <v>1215</v>
      </c>
      <c r="F909" s="105">
        <f>F910</f>
        <v>13000</v>
      </c>
      <c r="G909" s="105"/>
      <c r="H909" s="105">
        <f t="shared" si="61"/>
        <v>13000</v>
      </c>
      <c r="I909" s="105"/>
      <c r="J909" s="105">
        <f t="shared" si="62"/>
        <v>13000</v>
      </c>
    </row>
    <row r="910" spans="1:10" s="90" customFormat="1" ht="30" customHeight="1">
      <c r="A910" s="106"/>
      <c r="B910" s="108"/>
      <c r="C910" s="110"/>
      <c r="D910" s="110">
        <v>200</v>
      </c>
      <c r="E910" s="117" t="s">
        <v>435</v>
      </c>
      <c r="F910" s="105">
        <v>13000</v>
      </c>
      <c r="G910" s="105"/>
      <c r="H910" s="105">
        <f t="shared" si="61"/>
        <v>13000</v>
      </c>
      <c r="I910" s="105"/>
      <c r="J910" s="105">
        <f t="shared" si="62"/>
        <v>13000</v>
      </c>
    </row>
    <row r="911" spans="1:10" s="90" customFormat="1" ht="47.25" customHeight="1">
      <c r="A911" s="106"/>
      <c r="B911" s="108"/>
      <c r="C911" s="110" t="s">
        <v>1216</v>
      </c>
      <c r="D911" s="110"/>
      <c r="E911" s="207" t="s">
        <v>1217</v>
      </c>
      <c r="F911" s="105">
        <f>F912</f>
        <v>50000</v>
      </c>
      <c r="G911" s="105"/>
      <c r="H911" s="105">
        <f t="shared" si="61"/>
        <v>50000</v>
      </c>
      <c r="I911" s="105"/>
      <c r="J911" s="105">
        <f t="shared" si="62"/>
        <v>50000</v>
      </c>
    </row>
    <row r="912" spans="1:10" s="90" customFormat="1" ht="47.25" customHeight="1">
      <c r="A912" s="106"/>
      <c r="B912" s="108"/>
      <c r="C912" s="110" t="s">
        <v>1218</v>
      </c>
      <c r="D912" s="110"/>
      <c r="E912" s="207" t="s">
        <v>1219</v>
      </c>
      <c r="F912" s="105">
        <f>F913</f>
        <v>50000</v>
      </c>
      <c r="G912" s="105"/>
      <c r="H912" s="105">
        <f t="shared" si="61"/>
        <v>50000</v>
      </c>
      <c r="I912" s="105"/>
      <c r="J912" s="105">
        <f t="shared" si="62"/>
        <v>50000</v>
      </c>
    </row>
    <row r="913" spans="1:10" s="90" customFormat="1" ht="22.5" customHeight="1">
      <c r="A913" s="106"/>
      <c r="B913" s="108"/>
      <c r="C913" s="110"/>
      <c r="D913" s="110">
        <v>300</v>
      </c>
      <c r="E913" s="112" t="s">
        <v>969</v>
      </c>
      <c r="F913" s="105">
        <v>50000</v>
      </c>
      <c r="G913" s="105"/>
      <c r="H913" s="105">
        <f t="shared" si="61"/>
        <v>50000</v>
      </c>
      <c r="I913" s="105"/>
      <c r="J913" s="105">
        <f t="shared" si="62"/>
        <v>50000</v>
      </c>
    </row>
    <row r="914" spans="1:10" s="90" customFormat="1" ht="41.25" customHeight="1">
      <c r="A914" s="106"/>
      <c r="B914" s="108"/>
      <c r="C914" s="110" t="s">
        <v>1220</v>
      </c>
      <c r="D914" s="110"/>
      <c r="E914" s="208" t="s">
        <v>1221</v>
      </c>
      <c r="F914" s="116">
        <f>F916</f>
        <v>7620400</v>
      </c>
      <c r="G914" s="116"/>
      <c r="H914" s="105">
        <f t="shared" si="61"/>
        <v>7620400</v>
      </c>
      <c r="I914" s="116"/>
      <c r="J914" s="105">
        <f t="shared" si="62"/>
        <v>7620400</v>
      </c>
    </row>
    <row r="915" spans="1:10" s="90" customFormat="1" ht="41.25" customHeight="1">
      <c r="A915" s="106"/>
      <c r="B915" s="108"/>
      <c r="C915" s="153" t="s">
        <v>1222</v>
      </c>
      <c r="D915" s="110"/>
      <c r="E915" s="206" t="s">
        <v>1223</v>
      </c>
      <c r="F915" s="116">
        <f>F916</f>
        <v>7620400</v>
      </c>
      <c r="G915" s="116"/>
      <c r="H915" s="105">
        <f t="shared" si="61"/>
        <v>7620400</v>
      </c>
      <c r="I915" s="116"/>
      <c r="J915" s="105">
        <f t="shared" si="62"/>
        <v>7620400</v>
      </c>
    </row>
    <row r="916" spans="1:10" s="90" customFormat="1" ht="22.5" customHeight="1">
      <c r="A916" s="106"/>
      <c r="B916" s="108"/>
      <c r="C916" s="153"/>
      <c r="D916" s="110">
        <v>600</v>
      </c>
      <c r="E916" s="163" t="s">
        <v>606</v>
      </c>
      <c r="F916" s="116">
        <v>7620400</v>
      </c>
      <c r="G916" s="116"/>
      <c r="H916" s="105">
        <f t="shared" si="61"/>
        <v>7620400</v>
      </c>
      <c r="I916" s="116"/>
      <c r="J916" s="105">
        <f t="shared" si="62"/>
        <v>7620400</v>
      </c>
    </row>
    <row r="917" spans="1:10" s="90" customFormat="1" ht="41.25" customHeight="1">
      <c r="A917" s="106"/>
      <c r="B917" s="108"/>
      <c r="C917" s="110" t="s">
        <v>1224</v>
      </c>
      <c r="D917" s="110"/>
      <c r="E917" s="206" t="s">
        <v>1225</v>
      </c>
      <c r="F917" s="116">
        <f>F918+F930</f>
        <v>21536866</v>
      </c>
      <c r="G917" s="116"/>
      <c r="H917" s="105">
        <f t="shared" si="61"/>
        <v>21536866</v>
      </c>
      <c r="I917" s="140">
        <f>I918</f>
        <v>0</v>
      </c>
      <c r="J917" s="140">
        <f>J918+J930</f>
        <v>21536866</v>
      </c>
    </row>
    <row r="918" spans="1:10" s="90" customFormat="1" ht="36" customHeight="1">
      <c r="A918" s="106"/>
      <c r="B918" s="108"/>
      <c r="C918" s="110" t="s">
        <v>1226</v>
      </c>
      <c r="D918" s="110"/>
      <c r="E918" s="206" t="s">
        <v>1227</v>
      </c>
      <c r="F918" s="131">
        <f>F919</f>
        <v>10768433</v>
      </c>
      <c r="G918" s="131"/>
      <c r="H918" s="105">
        <f t="shared" si="61"/>
        <v>10768433</v>
      </c>
      <c r="I918" s="140">
        <f>I919</f>
        <v>0</v>
      </c>
      <c r="J918" s="140">
        <f>J919</f>
        <v>10768433</v>
      </c>
    </row>
    <row r="919" spans="1:10" s="90" customFormat="1" ht="24.75" customHeight="1">
      <c r="A919" s="106"/>
      <c r="B919" s="108"/>
      <c r="C919" s="110"/>
      <c r="D919" s="110">
        <v>600</v>
      </c>
      <c r="E919" s="163" t="s">
        <v>606</v>
      </c>
      <c r="F919" s="209">
        <f>F921+F924+F927</f>
        <v>10768433</v>
      </c>
      <c r="G919" s="209"/>
      <c r="H919" s="105">
        <f t="shared" si="61"/>
        <v>10768433</v>
      </c>
      <c r="I919" s="210">
        <f>I921+I924+I927</f>
        <v>0</v>
      </c>
      <c r="J919" s="210">
        <f>J921+J924+J927</f>
        <v>10768433</v>
      </c>
    </row>
    <row r="920" spans="1:10" s="90" customFormat="1" ht="13.5" customHeight="1">
      <c r="A920" s="106"/>
      <c r="B920" s="108"/>
      <c r="C920" s="110"/>
      <c r="D920" s="110"/>
      <c r="E920" s="112" t="s">
        <v>500</v>
      </c>
      <c r="F920" s="131"/>
      <c r="G920" s="131"/>
      <c r="H920" s="105"/>
      <c r="I920" s="140"/>
      <c r="J920" s="140"/>
    </row>
    <row r="921" spans="1:10" s="90" customFormat="1" ht="24.75" customHeight="1">
      <c r="A921" s="106"/>
      <c r="B921" s="108"/>
      <c r="C921" s="110"/>
      <c r="D921" s="110"/>
      <c r="E921" s="207" t="s">
        <v>1228</v>
      </c>
      <c r="F921" s="131">
        <f>F922+F923</f>
        <v>4582191</v>
      </c>
      <c r="G921" s="131"/>
      <c r="H921" s="105">
        <f aca="true" t="shared" si="63" ref="H921:H933">F921+G921</f>
        <v>4582191</v>
      </c>
      <c r="I921" s="140">
        <f>I922</f>
        <v>4078134</v>
      </c>
      <c r="J921" s="140">
        <f>J922+J923</f>
        <v>8660325</v>
      </c>
    </row>
    <row r="922" spans="1:10" s="90" customFormat="1" ht="22.5" customHeight="1">
      <c r="A922" s="106"/>
      <c r="B922" s="108"/>
      <c r="C922" s="110"/>
      <c r="D922" s="110"/>
      <c r="E922" s="112" t="s">
        <v>501</v>
      </c>
      <c r="F922" s="131">
        <v>4582191</v>
      </c>
      <c r="G922" s="131"/>
      <c r="H922" s="105">
        <f t="shared" si="63"/>
        <v>4582191</v>
      </c>
      <c r="I922" s="140">
        <v>4078134</v>
      </c>
      <c r="J922" s="140">
        <f>H922+I922</f>
        <v>8660325</v>
      </c>
    </row>
    <row r="923" spans="1:10" s="90" customFormat="1" ht="16.5" customHeight="1">
      <c r="A923" s="106"/>
      <c r="B923" s="108"/>
      <c r="C923" s="110"/>
      <c r="D923" s="110"/>
      <c r="E923" s="112" t="s">
        <v>503</v>
      </c>
      <c r="F923" s="131"/>
      <c r="G923" s="131"/>
      <c r="H923" s="105">
        <f t="shared" si="63"/>
        <v>0</v>
      </c>
      <c r="I923" s="140"/>
      <c r="J923" s="140">
        <f>H923+I923</f>
        <v>0</v>
      </c>
    </row>
    <row r="924" spans="1:10" s="90" customFormat="1" ht="22.5" customHeight="1">
      <c r="A924" s="106"/>
      <c r="B924" s="108"/>
      <c r="C924" s="110"/>
      <c r="D924" s="110"/>
      <c r="E924" s="207" t="s">
        <v>1229</v>
      </c>
      <c r="F924" s="131">
        <f>F925+F926</f>
        <v>1313222</v>
      </c>
      <c r="G924" s="131"/>
      <c r="H924" s="105">
        <f t="shared" si="63"/>
        <v>1313222</v>
      </c>
      <c r="I924" s="140">
        <f>I925</f>
        <v>794886</v>
      </c>
      <c r="J924" s="140">
        <f>H924+I924</f>
        <v>2108108</v>
      </c>
    </row>
    <row r="925" spans="1:10" s="90" customFormat="1" ht="15.75" customHeight="1">
      <c r="A925" s="106"/>
      <c r="B925" s="108"/>
      <c r="C925" s="110"/>
      <c r="D925" s="110"/>
      <c r="E925" s="112" t="s">
        <v>501</v>
      </c>
      <c r="F925" s="131">
        <v>1313222</v>
      </c>
      <c r="G925" s="131"/>
      <c r="H925" s="105">
        <f t="shared" si="63"/>
        <v>1313222</v>
      </c>
      <c r="I925" s="140">
        <v>794886</v>
      </c>
      <c r="J925" s="140">
        <f>H925+I925</f>
        <v>2108108</v>
      </c>
    </row>
    <row r="926" spans="1:10" s="90" customFormat="1" ht="15" customHeight="1">
      <c r="A926" s="106"/>
      <c r="B926" s="108"/>
      <c r="C926" s="110"/>
      <c r="D926" s="110"/>
      <c r="E926" s="112" t="s">
        <v>503</v>
      </c>
      <c r="F926" s="131"/>
      <c r="G926" s="131"/>
      <c r="H926" s="105">
        <f t="shared" si="63"/>
        <v>0</v>
      </c>
      <c r="I926" s="140"/>
      <c r="J926" s="140"/>
    </row>
    <row r="927" spans="1:10" s="90" customFormat="1" ht="17.25" customHeight="1">
      <c r="A927" s="106"/>
      <c r="B927" s="108"/>
      <c r="C927" s="110"/>
      <c r="D927" s="110"/>
      <c r="E927" s="207" t="s">
        <v>1230</v>
      </c>
      <c r="F927" s="131">
        <f>F928+F929</f>
        <v>4873020</v>
      </c>
      <c r="G927" s="131"/>
      <c r="H927" s="105">
        <f t="shared" si="63"/>
        <v>4873020</v>
      </c>
      <c r="I927" s="140">
        <f>I928</f>
        <v>-4873020</v>
      </c>
      <c r="J927" s="140">
        <f aca="true" t="shared" si="64" ref="J927:J933">H927+I927</f>
        <v>0</v>
      </c>
    </row>
    <row r="928" spans="1:10" s="90" customFormat="1" ht="18" customHeight="1">
      <c r="A928" s="106"/>
      <c r="B928" s="108"/>
      <c r="C928" s="110"/>
      <c r="D928" s="110"/>
      <c r="E928" s="112" t="s">
        <v>501</v>
      </c>
      <c r="F928" s="131">
        <v>4873020</v>
      </c>
      <c r="G928" s="131"/>
      <c r="H928" s="105">
        <f t="shared" si="63"/>
        <v>4873020</v>
      </c>
      <c r="I928" s="140">
        <v>-4873020</v>
      </c>
      <c r="J928" s="140">
        <f t="shared" si="64"/>
        <v>0</v>
      </c>
    </row>
    <row r="929" spans="1:10" s="90" customFormat="1" ht="14.25" customHeight="1">
      <c r="A929" s="106"/>
      <c r="B929" s="108"/>
      <c r="C929" s="110"/>
      <c r="D929" s="110"/>
      <c r="E929" s="112" t="s">
        <v>503</v>
      </c>
      <c r="F929" s="131"/>
      <c r="G929" s="131"/>
      <c r="H929" s="105">
        <f t="shared" si="63"/>
        <v>0</v>
      </c>
      <c r="I929" s="131"/>
      <c r="J929" s="105">
        <f t="shared" si="64"/>
        <v>0</v>
      </c>
    </row>
    <row r="930" spans="1:10" s="90" customFormat="1" ht="22.5" customHeight="1">
      <c r="A930" s="106"/>
      <c r="B930" s="108"/>
      <c r="C930" s="110" t="s">
        <v>1231</v>
      </c>
      <c r="D930" s="110"/>
      <c r="E930" s="112" t="s">
        <v>1232</v>
      </c>
      <c r="F930" s="105">
        <f>F931</f>
        <v>10768433</v>
      </c>
      <c r="G930" s="105"/>
      <c r="H930" s="105">
        <f t="shared" si="63"/>
        <v>10768433</v>
      </c>
      <c r="I930" s="137">
        <f>I931</f>
        <v>0</v>
      </c>
      <c r="J930" s="140">
        <f t="shared" si="64"/>
        <v>10768433</v>
      </c>
    </row>
    <row r="931" spans="1:10" s="90" customFormat="1" ht="22.5" customHeight="1">
      <c r="A931" s="106"/>
      <c r="B931" s="108"/>
      <c r="C931" s="110"/>
      <c r="D931" s="110">
        <v>600</v>
      </c>
      <c r="E931" s="112" t="s">
        <v>606</v>
      </c>
      <c r="F931" s="105">
        <f>F932+F933</f>
        <v>10768433</v>
      </c>
      <c r="G931" s="105"/>
      <c r="H931" s="105">
        <f t="shared" si="63"/>
        <v>10768433</v>
      </c>
      <c r="I931" s="137">
        <f>I935+I938+I941</f>
        <v>0</v>
      </c>
      <c r="J931" s="140">
        <f t="shared" si="64"/>
        <v>10768433</v>
      </c>
    </row>
    <row r="932" spans="1:10" s="90" customFormat="1" ht="22.5" customHeight="1">
      <c r="A932" s="106"/>
      <c r="B932" s="108"/>
      <c r="C932" s="110"/>
      <c r="D932" s="110"/>
      <c r="E932" s="112" t="s">
        <v>501</v>
      </c>
      <c r="F932" s="105">
        <f>F936+F939+F942</f>
        <v>8076324.75</v>
      </c>
      <c r="G932" s="105"/>
      <c r="H932" s="105">
        <f t="shared" si="63"/>
        <v>8076324.75</v>
      </c>
      <c r="I932" s="137">
        <f>I936+I939+I942</f>
        <v>0</v>
      </c>
      <c r="J932" s="140">
        <f t="shared" si="64"/>
        <v>8076324.75</v>
      </c>
    </row>
    <row r="933" spans="1:10" s="90" customFormat="1" ht="22.5" customHeight="1">
      <c r="A933" s="106"/>
      <c r="B933" s="108"/>
      <c r="C933" s="110"/>
      <c r="D933" s="110"/>
      <c r="E933" s="112" t="s">
        <v>503</v>
      </c>
      <c r="F933" s="105">
        <f>F937+F940+F943</f>
        <v>2692108.25</v>
      </c>
      <c r="G933" s="105"/>
      <c r="H933" s="105">
        <f t="shared" si="63"/>
        <v>2692108.25</v>
      </c>
      <c r="I933" s="137">
        <f>I937+I940+I943</f>
        <v>0</v>
      </c>
      <c r="J933" s="140">
        <f t="shared" si="64"/>
        <v>2692108.25</v>
      </c>
    </row>
    <row r="934" spans="1:10" s="90" customFormat="1" ht="16.5" customHeight="1">
      <c r="A934" s="106"/>
      <c r="B934" s="108"/>
      <c r="C934" s="110"/>
      <c r="D934" s="110"/>
      <c r="E934" s="112" t="s">
        <v>500</v>
      </c>
      <c r="F934" s="131"/>
      <c r="G934" s="131"/>
      <c r="H934" s="105"/>
      <c r="I934" s="140"/>
      <c r="J934" s="140"/>
    </row>
    <row r="935" spans="1:10" s="90" customFormat="1" ht="22.5" customHeight="1">
      <c r="A935" s="106"/>
      <c r="B935" s="108"/>
      <c r="C935" s="110"/>
      <c r="D935" s="110"/>
      <c r="E935" s="207" t="s">
        <v>1228</v>
      </c>
      <c r="F935" s="131">
        <f>F936+F937</f>
        <v>4582191</v>
      </c>
      <c r="G935" s="131"/>
      <c r="H935" s="105">
        <f aca="true" t="shared" si="65" ref="H935:H953">F935+G935</f>
        <v>4582191</v>
      </c>
      <c r="I935" s="140">
        <f>I936+I937</f>
        <v>4078134</v>
      </c>
      <c r="J935" s="140">
        <f aca="true" t="shared" si="66" ref="J935:J953">H935+I935</f>
        <v>8660325</v>
      </c>
    </row>
    <row r="936" spans="1:10" s="90" customFormat="1" ht="22.5" customHeight="1">
      <c r="A936" s="106"/>
      <c r="B936" s="108"/>
      <c r="C936" s="110"/>
      <c r="D936" s="110"/>
      <c r="E936" s="112" t="s">
        <v>501</v>
      </c>
      <c r="F936" s="131">
        <v>3436643.25</v>
      </c>
      <c r="G936" s="131"/>
      <c r="H936" s="105">
        <f t="shared" si="65"/>
        <v>3436643.25</v>
      </c>
      <c r="I936" s="140">
        <v>3058600.5</v>
      </c>
      <c r="J936" s="140">
        <f t="shared" si="66"/>
        <v>6495243.75</v>
      </c>
    </row>
    <row r="937" spans="1:10" s="90" customFormat="1" ht="22.5" customHeight="1">
      <c r="A937" s="106"/>
      <c r="B937" s="108"/>
      <c r="C937" s="110"/>
      <c r="D937" s="110"/>
      <c r="E937" s="112" t="s">
        <v>503</v>
      </c>
      <c r="F937" s="131">
        <v>1145547.75</v>
      </c>
      <c r="G937" s="131"/>
      <c r="H937" s="105">
        <f t="shared" si="65"/>
        <v>1145547.75</v>
      </c>
      <c r="I937" s="140">
        <v>1019533.5</v>
      </c>
      <c r="J937" s="140">
        <f t="shared" si="66"/>
        <v>2165081.25</v>
      </c>
    </row>
    <row r="938" spans="1:10" s="90" customFormat="1" ht="22.5" customHeight="1">
      <c r="A938" s="106"/>
      <c r="B938" s="108"/>
      <c r="C938" s="110"/>
      <c r="D938" s="110"/>
      <c r="E938" s="207" t="s">
        <v>1229</v>
      </c>
      <c r="F938" s="131">
        <f>F939+F940</f>
        <v>1313222</v>
      </c>
      <c r="G938" s="131"/>
      <c r="H938" s="105">
        <f t="shared" si="65"/>
        <v>1313222</v>
      </c>
      <c r="I938" s="140">
        <f>I939+I940</f>
        <v>794886</v>
      </c>
      <c r="J938" s="140">
        <f t="shared" si="66"/>
        <v>2108108</v>
      </c>
    </row>
    <row r="939" spans="1:10" s="90" customFormat="1" ht="22.5" customHeight="1">
      <c r="A939" s="106"/>
      <c r="B939" s="108"/>
      <c r="C939" s="110"/>
      <c r="D939" s="110"/>
      <c r="E939" s="112" t="s">
        <v>501</v>
      </c>
      <c r="F939" s="131">
        <v>984916.5</v>
      </c>
      <c r="G939" s="131"/>
      <c r="H939" s="105">
        <f t="shared" si="65"/>
        <v>984916.5</v>
      </c>
      <c r="I939" s="140">
        <v>596164.5</v>
      </c>
      <c r="J939" s="140">
        <f t="shared" si="66"/>
        <v>1581081</v>
      </c>
    </row>
    <row r="940" spans="1:10" s="90" customFormat="1" ht="22.5" customHeight="1">
      <c r="A940" s="106"/>
      <c r="B940" s="108"/>
      <c r="C940" s="110"/>
      <c r="D940" s="110"/>
      <c r="E940" s="112" t="s">
        <v>503</v>
      </c>
      <c r="F940" s="131">
        <v>328305.5</v>
      </c>
      <c r="G940" s="131"/>
      <c r="H940" s="105">
        <f t="shared" si="65"/>
        <v>328305.5</v>
      </c>
      <c r="I940" s="140">
        <v>198721.5</v>
      </c>
      <c r="J940" s="140">
        <f t="shared" si="66"/>
        <v>527027</v>
      </c>
    </row>
    <row r="941" spans="1:10" s="90" customFormat="1" ht="22.5" customHeight="1">
      <c r="A941" s="106"/>
      <c r="B941" s="108"/>
      <c r="C941" s="110"/>
      <c r="D941" s="110"/>
      <c r="E941" s="207" t="s">
        <v>1230</v>
      </c>
      <c r="F941" s="131">
        <f>F942+F943</f>
        <v>4873020</v>
      </c>
      <c r="G941" s="131"/>
      <c r="H941" s="105">
        <f t="shared" si="65"/>
        <v>4873020</v>
      </c>
      <c r="I941" s="140">
        <f>I942+I943</f>
        <v>-4873020</v>
      </c>
      <c r="J941" s="140">
        <f t="shared" si="66"/>
        <v>0</v>
      </c>
    </row>
    <row r="942" spans="1:10" s="90" customFormat="1" ht="22.5" customHeight="1">
      <c r="A942" s="106"/>
      <c r="B942" s="108"/>
      <c r="C942" s="110"/>
      <c r="D942" s="110"/>
      <c r="E942" s="112" t="s">
        <v>501</v>
      </c>
      <c r="F942" s="131">
        <v>3654765</v>
      </c>
      <c r="G942" s="131"/>
      <c r="H942" s="105">
        <f t="shared" si="65"/>
        <v>3654765</v>
      </c>
      <c r="I942" s="140">
        <v>-3654765</v>
      </c>
      <c r="J942" s="140">
        <f t="shared" si="66"/>
        <v>0</v>
      </c>
    </row>
    <row r="943" spans="1:10" s="90" customFormat="1" ht="22.5" customHeight="1">
      <c r="A943" s="106"/>
      <c r="B943" s="108"/>
      <c r="C943" s="110"/>
      <c r="D943" s="110"/>
      <c r="E943" s="112" t="s">
        <v>503</v>
      </c>
      <c r="F943" s="131">
        <v>1218255</v>
      </c>
      <c r="G943" s="131"/>
      <c r="H943" s="105">
        <f t="shared" si="65"/>
        <v>1218255</v>
      </c>
      <c r="I943" s="140">
        <v>-1218255</v>
      </c>
      <c r="J943" s="140">
        <f t="shared" si="66"/>
        <v>0</v>
      </c>
    </row>
    <row r="944" spans="1:10" s="90" customFormat="1" ht="12.75">
      <c r="A944" s="106"/>
      <c r="B944" s="108" t="s">
        <v>279</v>
      </c>
      <c r="C944" s="108"/>
      <c r="D944" s="108"/>
      <c r="E944" s="109" t="s">
        <v>1233</v>
      </c>
      <c r="F944" s="105">
        <f>F945</f>
        <v>4485600</v>
      </c>
      <c r="G944" s="105"/>
      <c r="H944" s="105">
        <f t="shared" si="65"/>
        <v>4485600</v>
      </c>
      <c r="I944" s="105"/>
      <c r="J944" s="105">
        <f t="shared" si="66"/>
        <v>4485600</v>
      </c>
    </row>
    <row r="945" spans="1:10" s="90" customFormat="1" ht="25.5">
      <c r="A945" s="106"/>
      <c r="B945" s="108"/>
      <c r="C945" s="110" t="s">
        <v>470</v>
      </c>
      <c r="D945" s="110"/>
      <c r="E945" s="112" t="s">
        <v>471</v>
      </c>
      <c r="F945" s="105">
        <f>F946</f>
        <v>4485600</v>
      </c>
      <c r="G945" s="105"/>
      <c r="H945" s="105">
        <f t="shared" si="65"/>
        <v>4485600</v>
      </c>
      <c r="I945" s="105"/>
      <c r="J945" s="105">
        <f t="shared" si="66"/>
        <v>4485600</v>
      </c>
    </row>
    <row r="946" spans="1:10" s="90" customFormat="1" ht="12.75">
      <c r="A946" s="106"/>
      <c r="B946" s="108"/>
      <c r="C946" s="110" t="s">
        <v>473</v>
      </c>
      <c r="D946" s="110"/>
      <c r="E946" s="112" t="s">
        <v>474</v>
      </c>
      <c r="F946" s="105">
        <f>F947</f>
        <v>4485600</v>
      </c>
      <c r="G946" s="105"/>
      <c r="H946" s="105">
        <f t="shared" si="65"/>
        <v>4485600</v>
      </c>
      <c r="I946" s="105"/>
      <c r="J946" s="105">
        <f t="shared" si="66"/>
        <v>4485600</v>
      </c>
    </row>
    <row r="947" spans="1:10" s="90" customFormat="1" ht="25.5">
      <c r="A947" s="106"/>
      <c r="B947" s="108"/>
      <c r="C947" s="110" t="s">
        <v>1234</v>
      </c>
      <c r="D947" s="110"/>
      <c r="E947" s="112" t="s">
        <v>1235</v>
      </c>
      <c r="F947" s="105">
        <f>F948+F950</f>
        <v>4485600</v>
      </c>
      <c r="G947" s="105"/>
      <c r="H947" s="105">
        <f t="shared" si="65"/>
        <v>4485600</v>
      </c>
      <c r="I947" s="105"/>
      <c r="J947" s="105">
        <f t="shared" si="66"/>
        <v>4485600</v>
      </c>
    </row>
    <row r="948" spans="1:10" s="90" customFormat="1" ht="27.75" customHeight="1">
      <c r="A948" s="106"/>
      <c r="B948" s="108"/>
      <c r="C948" s="110" t="s">
        <v>1236</v>
      </c>
      <c r="D948" s="110"/>
      <c r="E948" s="145" t="s">
        <v>1237</v>
      </c>
      <c r="F948" s="105">
        <f>F949</f>
        <v>2885600</v>
      </c>
      <c r="G948" s="105"/>
      <c r="H948" s="105">
        <f t="shared" si="65"/>
        <v>2885600</v>
      </c>
      <c r="I948" s="105"/>
      <c r="J948" s="105">
        <f t="shared" si="66"/>
        <v>2885600</v>
      </c>
    </row>
    <row r="949" spans="1:10" s="90" customFormat="1" ht="25.5">
      <c r="A949" s="106"/>
      <c r="B949" s="108"/>
      <c r="C949" s="110"/>
      <c r="D949" s="110">
        <v>600</v>
      </c>
      <c r="E949" s="112" t="s">
        <v>606</v>
      </c>
      <c r="F949" s="105">
        <v>2885600</v>
      </c>
      <c r="G949" s="105"/>
      <c r="H949" s="105">
        <f t="shared" si="65"/>
        <v>2885600</v>
      </c>
      <c r="I949" s="105"/>
      <c r="J949" s="105">
        <f t="shared" si="66"/>
        <v>2885600</v>
      </c>
    </row>
    <row r="950" spans="1:10" s="90" customFormat="1" ht="27.75" customHeight="1">
      <c r="A950" s="106"/>
      <c r="B950" s="108"/>
      <c r="C950" s="110" t="s">
        <v>1238</v>
      </c>
      <c r="D950" s="110"/>
      <c r="E950" s="145" t="s">
        <v>1239</v>
      </c>
      <c r="F950" s="105">
        <f>F951</f>
        <v>1600000</v>
      </c>
      <c r="G950" s="105"/>
      <c r="H950" s="105">
        <f t="shared" si="65"/>
        <v>1600000</v>
      </c>
      <c r="I950" s="105"/>
      <c r="J950" s="105">
        <f t="shared" si="66"/>
        <v>1600000</v>
      </c>
    </row>
    <row r="951" spans="1:10" s="90" customFormat="1" ht="25.5">
      <c r="A951" s="106"/>
      <c r="B951" s="108"/>
      <c r="C951" s="110"/>
      <c r="D951" s="110">
        <v>600</v>
      </c>
      <c r="E951" s="112" t="s">
        <v>606</v>
      </c>
      <c r="F951" s="105">
        <v>1600000</v>
      </c>
      <c r="G951" s="105"/>
      <c r="H951" s="105">
        <f t="shared" si="65"/>
        <v>1600000</v>
      </c>
      <c r="I951" s="105"/>
      <c r="J951" s="105">
        <f t="shared" si="66"/>
        <v>1600000</v>
      </c>
    </row>
    <row r="952" spans="1:10" s="90" customFormat="1" ht="15" customHeight="1">
      <c r="A952" s="106"/>
      <c r="B952" s="108" t="s">
        <v>235</v>
      </c>
      <c r="C952" s="108"/>
      <c r="D952" s="108"/>
      <c r="E952" s="109" t="s">
        <v>236</v>
      </c>
      <c r="F952" s="105">
        <f>F953</f>
        <v>7345660</v>
      </c>
      <c r="G952" s="105">
        <f>G953</f>
        <v>19.5</v>
      </c>
      <c r="H952" s="105">
        <f t="shared" si="65"/>
        <v>7345679.5</v>
      </c>
      <c r="I952" s="105">
        <f>I953</f>
        <v>0</v>
      </c>
      <c r="J952" s="105">
        <f t="shared" si="66"/>
        <v>7345679.5</v>
      </c>
    </row>
    <row r="953" spans="1:10" s="90" customFormat="1" ht="25.5">
      <c r="A953" s="106"/>
      <c r="B953" s="113"/>
      <c r="C953" s="110" t="s">
        <v>470</v>
      </c>
      <c r="D953" s="110"/>
      <c r="E953" s="112" t="s">
        <v>471</v>
      </c>
      <c r="F953" s="105">
        <f>F955+F977</f>
        <v>7345660</v>
      </c>
      <c r="G953" s="105">
        <f>G955+G977</f>
        <v>19.5</v>
      </c>
      <c r="H953" s="105">
        <f t="shared" si="65"/>
        <v>7345679.5</v>
      </c>
      <c r="I953" s="105">
        <f>I955+I977</f>
        <v>0</v>
      </c>
      <c r="J953" s="105">
        <f t="shared" si="66"/>
        <v>7345679.5</v>
      </c>
    </row>
    <row r="954" spans="1:10" s="90" customFormat="1" ht="12.75" customHeight="1" hidden="1">
      <c r="A954" s="106"/>
      <c r="B954" s="113"/>
      <c r="C954" s="110"/>
      <c r="D954" s="110"/>
      <c r="E954" s="112"/>
      <c r="F954" s="105" t="s">
        <v>1240</v>
      </c>
      <c r="G954" s="105"/>
      <c r="H954" s="105" t="s">
        <v>1240</v>
      </c>
      <c r="I954" s="105"/>
      <c r="J954" s="105" t="s">
        <v>1240</v>
      </c>
    </row>
    <row r="955" spans="1:10" s="90" customFormat="1" ht="18" customHeight="1">
      <c r="A955" s="106"/>
      <c r="B955" s="113"/>
      <c r="C955" s="110" t="s">
        <v>473</v>
      </c>
      <c r="D955" s="110"/>
      <c r="E955" s="112" t="s">
        <v>474</v>
      </c>
      <c r="F955" s="105">
        <f>F956+F959+F962+F965+F968+F971+F974</f>
        <v>77000</v>
      </c>
      <c r="G955" s="105"/>
      <c r="H955" s="105">
        <f>F955+G955</f>
        <v>77000</v>
      </c>
      <c r="I955" s="105"/>
      <c r="J955" s="105">
        <f>H955+I955</f>
        <v>77000</v>
      </c>
    </row>
    <row r="956" spans="1:10" s="90" customFormat="1" ht="54" customHeight="1" hidden="1">
      <c r="A956" s="106"/>
      <c r="B956" s="113"/>
      <c r="C956" s="110" t="s">
        <v>1241</v>
      </c>
      <c r="D956" s="110"/>
      <c r="E956" s="145" t="s">
        <v>1242</v>
      </c>
      <c r="F956" s="105">
        <f>F957</f>
        <v>0</v>
      </c>
      <c r="G956" s="105"/>
      <c r="H956" s="105">
        <f>H957</f>
        <v>0</v>
      </c>
      <c r="I956" s="105"/>
      <c r="J956" s="105">
        <f>J957</f>
        <v>0</v>
      </c>
    </row>
    <row r="957" spans="1:10" s="90" customFormat="1" ht="47.25" customHeight="1" hidden="1">
      <c r="A957" s="106"/>
      <c r="B957" s="113"/>
      <c r="C957" s="110" t="s">
        <v>1243</v>
      </c>
      <c r="D957" s="110"/>
      <c r="E957" s="145" t="s">
        <v>1244</v>
      </c>
      <c r="F957" s="105">
        <f>F958</f>
        <v>0</v>
      </c>
      <c r="G957" s="105"/>
      <c r="H957" s="105">
        <f>H958</f>
        <v>0</v>
      </c>
      <c r="I957" s="105"/>
      <c r="J957" s="105">
        <f>J958</f>
        <v>0</v>
      </c>
    </row>
    <row r="958" spans="1:10" s="90" customFormat="1" ht="33" customHeight="1" hidden="1">
      <c r="A958" s="106"/>
      <c r="B958" s="113"/>
      <c r="C958" s="110"/>
      <c r="D958" s="110">
        <v>200</v>
      </c>
      <c r="E958" s="112" t="s">
        <v>435</v>
      </c>
      <c r="F958" s="105">
        <v>0</v>
      </c>
      <c r="G958" s="105"/>
      <c r="H958" s="105">
        <v>0</v>
      </c>
      <c r="I958" s="105"/>
      <c r="J958" s="105">
        <v>0</v>
      </c>
    </row>
    <row r="959" spans="1:10" s="90" customFormat="1" ht="36.75" customHeight="1">
      <c r="A959" s="106"/>
      <c r="B959" s="113"/>
      <c r="C959" s="110" t="s">
        <v>1245</v>
      </c>
      <c r="D959" s="110"/>
      <c r="E959" s="112" t="s">
        <v>1246</v>
      </c>
      <c r="F959" s="105">
        <f>F960</f>
        <v>20000</v>
      </c>
      <c r="G959" s="105"/>
      <c r="H959" s="105">
        <f>F959+G959</f>
        <v>20000</v>
      </c>
      <c r="I959" s="105"/>
      <c r="J959" s="105">
        <f>H959+I959</f>
        <v>20000</v>
      </c>
    </row>
    <row r="960" spans="1:10" s="90" customFormat="1" ht="36.75" customHeight="1">
      <c r="A960" s="106"/>
      <c r="B960" s="113"/>
      <c r="C960" s="110" t="s">
        <v>1247</v>
      </c>
      <c r="D960" s="110"/>
      <c r="E960" s="112" t="s">
        <v>1248</v>
      </c>
      <c r="F960" s="105">
        <f>F961</f>
        <v>20000</v>
      </c>
      <c r="G960" s="105"/>
      <c r="H960" s="105">
        <f>F960+G960</f>
        <v>20000</v>
      </c>
      <c r="I960" s="105"/>
      <c r="J960" s="105">
        <f>H960+I960</f>
        <v>20000</v>
      </c>
    </row>
    <row r="961" spans="1:10" s="90" customFormat="1" ht="36.75" customHeight="1">
      <c r="A961" s="106"/>
      <c r="B961" s="113"/>
      <c r="C961" s="110"/>
      <c r="D961" s="110">
        <v>200</v>
      </c>
      <c r="E961" s="117" t="s">
        <v>435</v>
      </c>
      <c r="F961" s="105">
        <v>20000</v>
      </c>
      <c r="G961" s="105"/>
      <c r="H961" s="105">
        <f>F961+G961</f>
        <v>20000</v>
      </c>
      <c r="I961" s="105"/>
      <c r="J961" s="105">
        <f>H961+I961</f>
        <v>20000</v>
      </c>
    </row>
    <row r="962" spans="1:10" s="90" customFormat="1" ht="17.25" customHeight="1" hidden="1">
      <c r="A962" s="106"/>
      <c r="B962" s="113"/>
      <c r="C962" s="110" t="s">
        <v>1249</v>
      </c>
      <c r="D962" s="110"/>
      <c r="E962" s="112" t="s">
        <v>1250</v>
      </c>
      <c r="F962" s="105">
        <f>F963</f>
        <v>0</v>
      </c>
      <c r="G962" s="105"/>
      <c r="H962" s="105">
        <f>H963</f>
        <v>0</v>
      </c>
      <c r="I962" s="105"/>
      <c r="J962" s="105">
        <f>J963</f>
        <v>0</v>
      </c>
    </row>
    <row r="963" spans="1:10" s="90" customFormat="1" ht="36.75" customHeight="1" hidden="1">
      <c r="A963" s="106"/>
      <c r="B963" s="113"/>
      <c r="C963" s="110" t="s">
        <v>1251</v>
      </c>
      <c r="D963" s="110"/>
      <c r="E963" s="112" t="s">
        <v>1252</v>
      </c>
      <c r="F963" s="105">
        <f>F964</f>
        <v>0</v>
      </c>
      <c r="G963" s="105"/>
      <c r="H963" s="105">
        <f>H964</f>
        <v>0</v>
      </c>
      <c r="I963" s="105"/>
      <c r="J963" s="105">
        <f>J964</f>
        <v>0</v>
      </c>
    </row>
    <row r="964" spans="1:10" s="90" customFormat="1" ht="36.75" customHeight="1" hidden="1">
      <c r="A964" s="106"/>
      <c r="B964" s="113"/>
      <c r="C964" s="110"/>
      <c r="D964" s="110">
        <v>200</v>
      </c>
      <c r="E964" s="112" t="s">
        <v>435</v>
      </c>
      <c r="F964" s="105">
        <v>0</v>
      </c>
      <c r="G964" s="105"/>
      <c r="H964" s="105">
        <v>0</v>
      </c>
      <c r="I964" s="105"/>
      <c r="J964" s="105">
        <v>0</v>
      </c>
    </row>
    <row r="965" spans="1:10" s="90" customFormat="1" ht="36.75" customHeight="1" hidden="1">
      <c r="A965" s="106"/>
      <c r="B965" s="113"/>
      <c r="C965" s="110" t="s">
        <v>1253</v>
      </c>
      <c r="D965" s="110"/>
      <c r="E965" s="112" t="s">
        <v>1254</v>
      </c>
      <c r="F965" s="105">
        <f>F966</f>
        <v>0</v>
      </c>
      <c r="G965" s="105"/>
      <c r="H965" s="105">
        <f>H966</f>
        <v>0</v>
      </c>
      <c r="I965" s="105"/>
      <c r="J965" s="105">
        <f>J966</f>
        <v>0</v>
      </c>
    </row>
    <row r="966" spans="1:10" s="90" customFormat="1" ht="36.75" customHeight="1" hidden="1">
      <c r="A966" s="106"/>
      <c r="B966" s="113"/>
      <c r="C966" s="110" t="s">
        <v>1255</v>
      </c>
      <c r="D966" s="110"/>
      <c r="E966" s="112" t="s">
        <v>1256</v>
      </c>
      <c r="F966" s="105">
        <f>F967</f>
        <v>0</v>
      </c>
      <c r="G966" s="105"/>
      <c r="H966" s="105">
        <f>H967</f>
        <v>0</v>
      </c>
      <c r="I966" s="105"/>
      <c r="J966" s="105">
        <f>J967</f>
        <v>0</v>
      </c>
    </row>
    <row r="967" spans="1:10" s="90" customFormat="1" ht="36.75" customHeight="1" hidden="1">
      <c r="A967" s="106"/>
      <c r="B967" s="113"/>
      <c r="C967" s="110"/>
      <c r="D967" s="110">
        <v>200</v>
      </c>
      <c r="E967" s="112" t="s">
        <v>435</v>
      </c>
      <c r="F967" s="105">
        <v>0</v>
      </c>
      <c r="G967" s="105"/>
      <c r="H967" s="105">
        <v>0</v>
      </c>
      <c r="I967" s="105"/>
      <c r="J967" s="105">
        <v>0</v>
      </c>
    </row>
    <row r="968" spans="1:10" s="90" customFormat="1" ht="37.5" customHeight="1">
      <c r="A968" s="106"/>
      <c r="B968" s="113"/>
      <c r="C968" s="110" t="s">
        <v>1257</v>
      </c>
      <c r="D968" s="110"/>
      <c r="E968" s="145" t="s">
        <v>1258</v>
      </c>
      <c r="F968" s="105">
        <f>F969</f>
        <v>10000</v>
      </c>
      <c r="G968" s="105"/>
      <c r="H968" s="105">
        <f>F968+G968</f>
        <v>10000</v>
      </c>
      <c r="I968" s="105"/>
      <c r="J968" s="105">
        <f>H968+I968</f>
        <v>10000</v>
      </c>
    </row>
    <row r="969" spans="1:10" s="90" customFormat="1" ht="27.75" customHeight="1">
      <c r="A969" s="106"/>
      <c r="B969" s="113"/>
      <c r="C969" s="110" t="s">
        <v>1259</v>
      </c>
      <c r="D969" s="110"/>
      <c r="E969" s="145" t="s">
        <v>1260</v>
      </c>
      <c r="F969" s="105">
        <f>F970</f>
        <v>10000</v>
      </c>
      <c r="G969" s="105"/>
      <c r="H969" s="105">
        <f>F969+G969</f>
        <v>10000</v>
      </c>
      <c r="I969" s="105"/>
      <c r="J969" s="105">
        <f>H969+I969</f>
        <v>10000</v>
      </c>
    </row>
    <row r="970" spans="1:10" s="90" customFormat="1" ht="36.75" customHeight="1">
      <c r="A970" s="106"/>
      <c r="B970" s="113"/>
      <c r="C970" s="110"/>
      <c r="D970" s="110">
        <v>200</v>
      </c>
      <c r="E970" s="117" t="s">
        <v>435</v>
      </c>
      <c r="F970" s="105">
        <v>10000</v>
      </c>
      <c r="G970" s="105"/>
      <c r="H970" s="105">
        <f>F970+G970</f>
        <v>10000</v>
      </c>
      <c r="I970" s="105"/>
      <c r="J970" s="105">
        <f>H970+I970</f>
        <v>10000</v>
      </c>
    </row>
    <row r="971" spans="1:10" s="90" customFormat="1" ht="59.25" customHeight="1" hidden="1">
      <c r="A971" s="106"/>
      <c r="B971" s="113"/>
      <c r="C971" s="110" t="s">
        <v>1261</v>
      </c>
      <c r="D971" s="110"/>
      <c r="E971" s="145" t="s">
        <v>1262</v>
      </c>
      <c r="F971" s="105">
        <f>F972</f>
        <v>0</v>
      </c>
      <c r="G971" s="105"/>
      <c r="H971" s="105">
        <f>H972</f>
        <v>0</v>
      </c>
      <c r="I971" s="105"/>
      <c r="J971" s="105">
        <f>J972</f>
        <v>0</v>
      </c>
    </row>
    <row r="972" spans="1:10" s="90" customFormat="1" ht="54" customHeight="1" hidden="1">
      <c r="A972" s="106"/>
      <c r="B972" s="113"/>
      <c r="C972" s="110" t="s">
        <v>1263</v>
      </c>
      <c r="D972" s="110"/>
      <c r="E972" s="145" t="s">
        <v>1264</v>
      </c>
      <c r="F972" s="105">
        <f>F973</f>
        <v>0</v>
      </c>
      <c r="G972" s="105"/>
      <c r="H972" s="105">
        <f>H973</f>
        <v>0</v>
      </c>
      <c r="I972" s="105"/>
      <c r="J972" s="105">
        <f>J973</f>
        <v>0</v>
      </c>
    </row>
    <row r="973" spans="1:10" s="90" customFormat="1" ht="26.25" customHeight="1" hidden="1">
      <c r="A973" s="106"/>
      <c r="B973" s="113"/>
      <c r="C973" s="110"/>
      <c r="D973" s="110">
        <v>200</v>
      </c>
      <c r="E973" s="112" t="s">
        <v>435</v>
      </c>
      <c r="F973" s="105">
        <v>0</v>
      </c>
      <c r="G973" s="105"/>
      <c r="H973" s="105">
        <v>0</v>
      </c>
      <c r="I973" s="105"/>
      <c r="J973" s="105">
        <v>0</v>
      </c>
    </row>
    <row r="974" spans="1:10" s="90" customFormat="1" ht="19.5" customHeight="1">
      <c r="A974" s="106"/>
      <c r="B974" s="113"/>
      <c r="C974" s="110" t="s">
        <v>1265</v>
      </c>
      <c r="D974" s="110"/>
      <c r="E974" s="145" t="s">
        <v>1266</v>
      </c>
      <c r="F974" s="105">
        <f>F975</f>
        <v>47000</v>
      </c>
      <c r="G974" s="105"/>
      <c r="H974" s="105">
        <f aca="true" t="shared" si="67" ref="H974:H987">F974+G974</f>
        <v>47000</v>
      </c>
      <c r="I974" s="105"/>
      <c r="J974" s="105">
        <f aca="true" t="shared" si="68" ref="J974:J987">H974+I974</f>
        <v>47000</v>
      </c>
    </row>
    <row r="975" spans="1:10" s="90" customFormat="1" ht="14.25" customHeight="1">
      <c r="A975" s="106"/>
      <c r="B975" s="113"/>
      <c r="C975" s="110" t="s">
        <v>1267</v>
      </c>
      <c r="D975" s="110"/>
      <c r="E975" s="145" t="s">
        <v>1268</v>
      </c>
      <c r="F975" s="105">
        <f>F976</f>
        <v>47000</v>
      </c>
      <c r="G975" s="105"/>
      <c r="H975" s="105">
        <f t="shared" si="67"/>
        <v>47000</v>
      </c>
      <c r="I975" s="105"/>
      <c r="J975" s="105">
        <f t="shared" si="68"/>
        <v>47000</v>
      </c>
    </row>
    <row r="976" spans="1:10" s="90" customFormat="1" ht="27.75" customHeight="1">
      <c r="A976" s="106"/>
      <c r="B976" s="113"/>
      <c r="C976" s="110"/>
      <c r="D976" s="110">
        <v>200</v>
      </c>
      <c r="E976" s="117" t="s">
        <v>435</v>
      </c>
      <c r="F976" s="105">
        <v>47000</v>
      </c>
      <c r="G976" s="105"/>
      <c r="H976" s="105">
        <f t="shared" si="67"/>
        <v>47000</v>
      </c>
      <c r="I976" s="105"/>
      <c r="J976" s="105">
        <f t="shared" si="68"/>
        <v>47000</v>
      </c>
    </row>
    <row r="977" spans="1:10" s="90" customFormat="1" ht="17.25" customHeight="1">
      <c r="A977" s="106"/>
      <c r="B977" s="113"/>
      <c r="C977" s="110" t="s">
        <v>1269</v>
      </c>
      <c r="D977" s="110"/>
      <c r="E977" s="112" t="s">
        <v>1270</v>
      </c>
      <c r="F977" s="105">
        <f>F978+F981+F984+F992+F996+F1001</f>
        <v>7268660</v>
      </c>
      <c r="G977" s="105">
        <f>G978+G981+G984+G992+G996+G1001</f>
        <v>19.5</v>
      </c>
      <c r="H977" s="105">
        <f t="shared" si="67"/>
        <v>7268679.5</v>
      </c>
      <c r="I977" s="105">
        <f>I978+I981+I984+I992+I996+I1001</f>
        <v>0</v>
      </c>
      <c r="J977" s="105">
        <f t="shared" si="68"/>
        <v>7268679.5</v>
      </c>
    </row>
    <row r="978" spans="1:10" s="90" customFormat="1" ht="25.5" customHeight="1">
      <c r="A978" s="106"/>
      <c r="B978" s="113"/>
      <c r="C978" s="110" t="s">
        <v>1271</v>
      </c>
      <c r="D978" s="110"/>
      <c r="E978" s="112" t="s">
        <v>1272</v>
      </c>
      <c r="F978" s="105">
        <f>F979</f>
        <v>184000</v>
      </c>
      <c r="G978" s="105"/>
      <c r="H978" s="105">
        <f t="shared" si="67"/>
        <v>184000</v>
      </c>
      <c r="I978" s="105"/>
      <c r="J978" s="105">
        <f t="shared" si="68"/>
        <v>184000</v>
      </c>
    </row>
    <row r="979" spans="1:10" s="90" customFormat="1" ht="27.75" customHeight="1">
      <c r="A979" s="106"/>
      <c r="B979" s="113"/>
      <c r="C979" s="110" t="s">
        <v>1273</v>
      </c>
      <c r="D979" s="110"/>
      <c r="E979" s="112" t="s">
        <v>1274</v>
      </c>
      <c r="F979" s="105">
        <f>F980</f>
        <v>184000</v>
      </c>
      <c r="G979" s="105"/>
      <c r="H979" s="105">
        <f t="shared" si="67"/>
        <v>184000</v>
      </c>
      <c r="I979" s="105"/>
      <c r="J979" s="105">
        <f t="shared" si="68"/>
        <v>184000</v>
      </c>
    </row>
    <row r="980" spans="1:10" s="90" customFormat="1" ht="26.25" customHeight="1">
      <c r="A980" s="106"/>
      <c r="B980" s="113"/>
      <c r="C980" s="110"/>
      <c r="D980" s="110">
        <v>200</v>
      </c>
      <c r="E980" s="117" t="s">
        <v>435</v>
      </c>
      <c r="F980" s="105">
        <v>184000</v>
      </c>
      <c r="G980" s="105"/>
      <c r="H980" s="105">
        <f t="shared" si="67"/>
        <v>184000</v>
      </c>
      <c r="I980" s="105"/>
      <c r="J980" s="105">
        <f t="shared" si="68"/>
        <v>184000</v>
      </c>
    </row>
    <row r="981" spans="1:10" s="90" customFormat="1" ht="38.25" customHeight="1">
      <c r="A981" s="106"/>
      <c r="B981" s="113"/>
      <c r="C981" s="110" t="s">
        <v>1275</v>
      </c>
      <c r="D981" s="110"/>
      <c r="E981" s="112" t="s">
        <v>1276</v>
      </c>
      <c r="F981" s="105">
        <f>F982</f>
        <v>58000</v>
      </c>
      <c r="G981" s="105"/>
      <c r="H981" s="105">
        <f t="shared" si="67"/>
        <v>58000</v>
      </c>
      <c r="I981" s="105"/>
      <c r="J981" s="105">
        <f t="shared" si="68"/>
        <v>58000</v>
      </c>
    </row>
    <row r="982" spans="1:10" s="90" customFormat="1" ht="39" customHeight="1">
      <c r="A982" s="106"/>
      <c r="B982" s="113"/>
      <c r="C982" s="110" t="s">
        <v>1277</v>
      </c>
      <c r="D982" s="110"/>
      <c r="E982" s="112" t="s">
        <v>1278</v>
      </c>
      <c r="F982" s="105">
        <f>F983</f>
        <v>58000</v>
      </c>
      <c r="G982" s="105"/>
      <c r="H982" s="105">
        <f t="shared" si="67"/>
        <v>58000</v>
      </c>
      <c r="I982" s="105"/>
      <c r="J982" s="105">
        <f t="shared" si="68"/>
        <v>58000</v>
      </c>
    </row>
    <row r="983" spans="1:10" s="90" customFormat="1" ht="27.75" customHeight="1">
      <c r="A983" s="106"/>
      <c r="B983" s="113"/>
      <c r="C983" s="110"/>
      <c r="D983" s="110">
        <v>200</v>
      </c>
      <c r="E983" s="117" t="s">
        <v>435</v>
      </c>
      <c r="F983" s="105">
        <v>58000</v>
      </c>
      <c r="G983" s="105"/>
      <c r="H983" s="105">
        <f t="shared" si="67"/>
        <v>58000</v>
      </c>
      <c r="I983" s="105"/>
      <c r="J983" s="105">
        <f t="shared" si="68"/>
        <v>58000</v>
      </c>
    </row>
    <row r="984" spans="1:10" s="90" customFormat="1" ht="28.5" customHeight="1">
      <c r="A984" s="106"/>
      <c r="B984" s="113"/>
      <c r="C984" s="110" t="s">
        <v>1279</v>
      </c>
      <c r="D984" s="110"/>
      <c r="E984" s="145" t="s">
        <v>1280</v>
      </c>
      <c r="F984" s="105">
        <f>F985</f>
        <v>2350100</v>
      </c>
      <c r="G984" s="105"/>
      <c r="H984" s="105">
        <f t="shared" si="67"/>
        <v>2350100</v>
      </c>
      <c r="I984" s="105"/>
      <c r="J984" s="105">
        <f t="shared" si="68"/>
        <v>2350100</v>
      </c>
    </row>
    <row r="985" spans="1:10" s="90" customFormat="1" ht="27.75" customHeight="1">
      <c r="A985" s="106"/>
      <c r="B985" s="113"/>
      <c r="C985" s="110" t="s">
        <v>1281</v>
      </c>
      <c r="D985" s="110"/>
      <c r="E985" s="112" t="s">
        <v>1282</v>
      </c>
      <c r="F985" s="105">
        <f>F986+F987</f>
        <v>2350100</v>
      </c>
      <c r="G985" s="105"/>
      <c r="H985" s="105">
        <f t="shared" si="67"/>
        <v>2350100</v>
      </c>
      <c r="I985" s="105"/>
      <c r="J985" s="105">
        <f t="shared" si="68"/>
        <v>2350100</v>
      </c>
    </row>
    <row r="986" spans="1:10" s="90" customFormat="1" ht="51.75" customHeight="1">
      <c r="A986" s="106"/>
      <c r="B986" s="113"/>
      <c r="C986" s="110"/>
      <c r="D986" s="110">
        <v>100</v>
      </c>
      <c r="E986" s="112" t="s">
        <v>423</v>
      </c>
      <c r="F986" s="105">
        <v>1886990</v>
      </c>
      <c r="G986" s="105"/>
      <c r="H986" s="105">
        <f t="shared" si="67"/>
        <v>1886990</v>
      </c>
      <c r="I986" s="105"/>
      <c r="J986" s="105">
        <f t="shared" si="68"/>
        <v>1886990</v>
      </c>
    </row>
    <row r="987" spans="1:10" s="90" customFormat="1" ht="27.75" customHeight="1">
      <c r="A987" s="106"/>
      <c r="B987" s="113"/>
      <c r="C987" s="110"/>
      <c r="D987" s="110">
        <v>200</v>
      </c>
      <c r="E987" s="117" t="s">
        <v>435</v>
      </c>
      <c r="F987" s="105">
        <v>463110</v>
      </c>
      <c r="G987" s="105"/>
      <c r="H987" s="105">
        <f t="shared" si="67"/>
        <v>463110</v>
      </c>
      <c r="I987" s="105"/>
      <c r="J987" s="105">
        <f t="shared" si="68"/>
        <v>463110</v>
      </c>
    </row>
    <row r="988" spans="1:10" s="90" customFormat="1" ht="30.75" customHeight="1" hidden="1">
      <c r="A988" s="106"/>
      <c r="B988" s="113"/>
      <c r="C988" s="110" t="s">
        <v>1283</v>
      </c>
      <c r="D988" s="110"/>
      <c r="E988" s="145" t="s">
        <v>1284</v>
      </c>
      <c r="F988" s="105" t="s">
        <v>1285</v>
      </c>
      <c r="G988" s="105"/>
      <c r="H988" s="105" t="s">
        <v>1285</v>
      </c>
      <c r="I988" s="105"/>
      <c r="J988" s="105" t="s">
        <v>1285</v>
      </c>
    </row>
    <row r="989" spans="1:10" s="90" customFormat="1" ht="18.75" customHeight="1" hidden="1">
      <c r="A989" s="106"/>
      <c r="B989" s="113"/>
      <c r="C989" s="110" t="s">
        <v>1286</v>
      </c>
      <c r="D989" s="110"/>
      <c r="E989" s="145" t="s">
        <v>1287</v>
      </c>
      <c r="F989" s="105" t="s">
        <v>1285</v>
      </c>
      <c r="G989" s="105"/>
      <c r="H989" s="105" t="s">
        <v>1285</v>
      </c>
      <c r="I989" s="105"/>
      <c r="J989" s="105" t="s">
        <v>1285</v>
      </c>
    </row>
    <row r="990" spans="1:10" s="90" customFormat="1" ht="58.5" customHeight="1" hidden="1">
      <c r="A990" s="106"/>
      <c r="B990" s="113"/>
      <c r="C990" s="110"/>
      <c r="D990" s="110">
        <v>100</v>
      </c>
      <c r="E990" s="112" t="s">
        <v>423</v>
      </c>
      <c r="F990" s="105" t="s">
        <v>1288</v>
      </c>
      <c r="G990" s="105"/>
      <c r="H990" s="105" t="s">
        <v>1288</v>
      </c>
      <c r="I990" s="105"/>
      <c r="J990" s="105" t="s">
        <v>1288</v>
      </c>
    </row>
    <row r="991" spans="1:10" s="90" customFormat="1" ht="33.75" customHeight="1" hidden="1">
      <c r="A991" s="106"/>
      <c r="B991" s="113"/>
      <c r="C991" s="110"/>
      <c r="D991" s="110">
        <v>200</v>
      </c>
      <c r="E991" s="112" t="s">
        <v>448</v>
      </c>
      <c r="F991" s="105" t="s">
        <v>1289</v>
      </c>
      <c r="G991" s="105"/>
      <c r="H991" s="105" t="s">
        <v>1289</v>
      </c>
      <c r="I991" s="105"/>
      <c r="J991" s="105" t="s">
        <v>1289</v>
      </c>
    </row>
    <row r="992" spans="1:10" s="90" customFormat="1" ht="27" customHeight="1">
      <c r="A992" s="106"/>
      <c r="B992" s="113"/>
      <c r="C992" s="110" t="s">
        <v>1290</v>
      </c>
      <c r="D992" s="110"/>
      <c r="E992" s="145" t="s">
        <v>1291</v>
      </c>
      <c r="F992" s="105">
        <f>F993</f>
        <v>2038300</v>
      </c>
      <c r="G992" s="105"/>
      <c r="H992" s="105">
        <f aca="true" t="shared" si="69" ref="H992:H1029">F992+G992</f>
        <v>2038300</v>
      </c>
      <c r="I992" s="105"/>
      <c r="J992" s="105">
        <f aca="true" t="shared" si="70" ref="J992:J1036">H992+I992</f>
        <v>2038300</v>
      </c>
    </row>
    <row r="993" spans="1:10" s="90" customFormat="1" ht="19.5" customHeight="1">
      <c r="A993" s="106"/>
      <c r="B993" s="113"/>
      <c r="C993" s="110" t="s">
        <v>1292</v>
      </c>
      <c r="D993" s="110"/>
      <c r="E993" s="145" t="s">
        <v>1293</v>
      </c>
      <c r="F993" s="105">
        <f>F994+F995</f>
        <v>2038300</v>
      </c>
      <c r="G993" s="105"/>
      <c r="H993" s="105">
        <f t="shared" si="69"/>
        <v>2038300</v>
      </c>
      <c r="I993" s="105"/>
      <c r="J993" s="105">
        <f t="shared" si="70"/>
        <v>2038300</v>
      </c>
    </row>
    <row r="994" spans="1:10" s="90" customFormat="1" ht="52.5" customHeight="1">
      <c r="A994" s="106"/>
      <c r="B994" s="113"/>
      <c r="C994" s="110"/>
      <c r="D994" s="110">
        <v>100</v>
      </c>
      <c r="E994" s="112" t="s">
        <v>423</v>
      </c>
      <c r="F994" s="105">
        <v>1914000</v>
      </c>
      <c r="G994" s="105"/>
      <c r="H994" s="105">
        <f t="shared" si="69"/>
        <v>1914000</v>
      </c>
      <c r="I994" s="105"/>
      <c r="J994" s="105">
        <f t="shared" si="70"/>
        <v>1914000</v>
      </c>
    </row>
    <row r="995" spans="1:10" s="90" customFormat="1" ht="28.5" customHeight="1">
      <c r="A995" s="106"/>
      <c r="B995" s="113"/>
      <c r="C995" s="110"/>
      <c r="D995" s="110">
        <v>200</v>
      </c>
      <c r="E995" s="117" t="s">
        <v>435</v>
      </c>
      <c r="F995" s="105">
        <v>124300</v>
      </c>
      <c r="G995" s="105"/>
      <c r="H995" s="105">
        <f t="shared" si="69"/>
        <v>124300</v>
      </c>
      <c r="I995" s="105"/>
      <c r="J995" s="105">
        <f t="shared" si="70"/>
        <v>124300</v>
      </c>
    </row>
    <row r="996" spans="1:10" s="90" customFormat="1" ht="21" customHeight="1">
      <c r="A996" s="106"/>
      <c r="B996" s="113"/>
      <c r="C996" s="110" t="s">
        <v>1294</v>
      </c>
      <c r="D996" s="110"/>
      <c r="E996" s="145" t="s">
        <v>1295</v>
      </c>
      <c r="F996" s="105">
        <f>F997</f>
        <v>1585560</v>
      </c>
      <c r="G996" s="105"/>
      <c r="H996" s="105">
        <f t="shared" si="69"/>
        <v>1585560</v>
      </c>
      <c r="I996" s="105"/>
      <c r="J996" s="105">
        <f t="shared" si="70"/>
        <v>1585560</v>
      </c>
    </row>
    <row r="997" spans="1:10" s="90" customFormat="1" ht="19.5" customHeight="1">
      <c r="A997" s="106"/>
      <c r="B997" s="113"/>
      <c r="C997" s="110" t="s">
        <v>1296</v>
      </c>
      <c r="D997" s="110"/>
      <c r="E997" s="145" t="s">
        <v>1297</v>
      </c>
      <c r="F997" s="105">
        <f>F998+F999+F1000</f>
        <v>1585560</v>
      </c>
      <c r="G997" s="105"/>
      <c r="H997" s="105">
        <f t="shared" si="69"/>
        <v>1585560</v>
      </c>
      <c r="I997" s="105"/>
      <c r="J997" s="105">
        <f t="shared" si="70"/>
        <v>1585560</v>
      </c>
    </row>
    <row r="998" spans="1:10" s="90" customFormat="1" ht="48" customHeight="1">
      <c r="A998" s="106"/>
      <c r="B998" s="113"/>
      <c r="C998" s="110"/>
      <c r="D998" s="110">
        <v>100</v>
      </c>
      <c r="E998" s="112" t="s">
        <v>423</v>
      </c>
      <c r="F998" s="105">
        <v>926500</v>
      </c>
      <c r="G998" s="105"/>
      <c r="H998" s="105">
        <f t="shared" si="69"/>
        <v>926500</v>
      </c>
      <c r="I998" s="105"/>
      <c r="J998" s="105">
        <f t="shared" si="70"/>
        <v>926500</v>
      </c>
    </row>
    <row r="999" spans="1:10" s="90" customFormat="1" ht="27.75" customHeight="1">
      <c r="A999" s="106"/>
      <c r="B999" s="113"/>
      <c r="C999" s="110"/>
      <c r="D999" s="110">
        <v>200</v>
      </c>
      <c r="E999" s="117" t="s">
        <v>435</v>
      </c>
      <c r="F999" s="105">
        <v>645060</v>
      </c>
      <c r="G999" s="105"/>
      <c r="H999" s="105">
        <f t="shared" si="69"/>
        <v>645060</v>
      </c>
      <c r="I999" s="105"/>
      <c r="J999" s="105">
        <f t="shared" si="70"/>
        <v>645060</v>
      </c>
    </row>
    <row r="1000" spans="1:10" s="90" customFormat="1" ht="18.75" customHeight="1">
      <c r="A1000" s="106"/>
      <c r="B1000" s="113"/>
      <c r="C1000" s="110"/>
      <c r="D1000" s="110">
        <v>800</v>
      </c>
      <c r="E1000" s="112" t="s">
        <v>436</v>
      </c>
      <c r="F1000" s="105">
        <v>14000</v>
      </c>
      <c r="G1000" s="105"/>
      <c r="H1000" s="105">
        <f t="shared" si="69"/>
        <v>14000</v>
      </c>
      <c r="I1000" s="105"/>
      <c r="J1000" s="105">
        <f t="shared" si="70"/>
        <v>14000</v>
      </c>
    </row>
    <row r="1001" spans="1:10" s="90" customFormat="1" ht="74.25" customHeight="1">
      <c r="A1001" s="106"/>
      <c r="B1001" s="113"/>
      <c r="C1001" s="110" t="s">
        <v>1298</v>
      </c>
      <c r="D1001" s="110"/>
      <c r="E1001" s="145" t="s">
        <v>1299</v>
      </c>
      <c r="F1001" s="105">
        <f>F1002</f>
        <v>1052700</v>
      </c>
      <c r="G1001" s="105">
        <f>G1002</f>
        <v>19.5</v>
      </c>
      <c r="H1001" s="105">
        <f t="shared" si="69"/>
        <v>1052719.5</v>
      </c>
      <c r="I1001" s="105">
        <f>I1002</f>
        <v>0</v>
      </c>
      <c r="J1001" s="105">
        <f t="shared" si="70"/>
        <v>1052719.5</v>
      </c>
    </row>
    <row r="1002" spans="1:10" s="90" customFormat="1" ht="61.5" customHeight="1">
      <c r="A1002" s="106"/>
      <c r="B1002" s="113"/>
      <c r="C1002" s="110" t="s">
        <v>1300</v>
      </c>
      <c r="D1002" s="110"/>
      <c r="E1002" s="145" t="s">
        <v>1301</v>
      </c>
      <c r="F1002" s="105">
        <f>F1003</f>
        <v>1052700</v>
      </c>
      <c r="G1002" s="105">
        <f>G1003</f>
        <v>19.5</v>
      </c>
      <c r="H1002" s="105">
        <f t="shared" si="69"/>
        <v>1052719.5</v>
      </c>
      <c r="I1002" s="105">
        <f>I1003</f>
        <v>0</v>
      </c>
      <c r="J1002" s="105">
        <f t="shared" si="70"/>
        <v>1052719.5</v>
      </c>
    </row>
    <row r="1003" spans="1:10" s="90" customFormat="1" ht="28.5" customHeight="1">
      <c r="A1003" s="106"/>
      <c r="B1003" s="113"/>
      <c r="C1003" s="110"/>
      <c r="D1003" s="110">
        <v>600</v>
      </c>
      <c r="E1003" s="112" t="s">
        <v>606</v>
      </c>
      <c r="F1003" s="105">
        <v>1052700</v>
      </c>
      <c r="G1003" s="105">
        <v>19.5</v>
      </c>
      <c r="H1003" s="105">
        <f t="shared" si="69"/>
        <v>1052719.5</v>
      </c>
      <c r="I1003" s="105"/>
      <c r="J1003" s="105">
        <f t="shared" si="70"/>
        <v>1052719.5</v>
      </c>
    </row>
    <row r="1004" spans="1:10" s="90" customFormat="1" ht="12.75">
      <c r="A1004" s="106"/>
      <c r="B1004" s="99" t="s">
        <v>1058</v>
      </c>
      <c r="C1004" s="99"/>
      <c r="D1004" s="99"/>
      <c r="E1004" s="107" t="s">
        <v>1059</v>
      </c>
      <c r="F1004" s="105">
        <f>F1005+F1024</f>
        <v>15053500</v>
      </c>
      <c r="G1004" s="105"/>
      <c r="H1004" s="105">
        <f t="shared" si="69"/>
        <v>15053500</v>
      </c>
      <c r="I1004" s="105">
        <f>I1005</f>
        <v>-82600</v>
      </c>
      <c r="J1004" s="105">
        <f t="shared" si="70"/>
        <v>14970900</v>
      </c>
    </row>
    <row r="1005" spans="1:10" s="90" customFormat="1" ht="12.75">
      <c r="A1005" s="106"/>
      <c r="B1005" s="108" t="s">
        <v>1063</v>
      </c>
      <c r="C1005" s="108"/>
      <c r="D1005" s="108"/>
      <c r="E1005" s="109" t="s">
        <v>163</v>
      </c>
      <c r="F1005" s="105">
        <f>F1006</f>
        <v>13196600</v>
      </c>
      <c r="G1005" s="105"/>
      <c r="H1005" s="105">
        <f t="shared" si="69"/>
        <v>13196600</v>
      </c>
      <c r="I1005" s="105">
        <f>I1006</f>
        <v>-82600</v>
      </c>
      <c r="J1005" s="105">
        <f t="shared" si="70"/>
        <v>13114000</v>
      </c>
    </row>
    <row r="1006" spans="1:10" s="90" customFormat="1" ht="25.5">
      <c r="A1006" s="106"/>
      <c r="B1006" s="113"/>
      <c r="C1006" s="110" t="s">
        <v>470</v>
      </c>
      <c r="D1006" s="110"/>
      <c r="E1006" s="112" t="s">
        <v>471</v>
      </c>
      <c r="F1006" s="105">
        <f>F1007</f>
        <v>13196600</v>
      </c>
      <c r="G1006" s="105"/>
      <c r="H1006" s="105">
        <f t="shared" si="69"/>
        <v>13196600</v>
      </c>
      <c r="I1006" s="105">
        <f>I1007</f>
        <v>-82600</v>
      </c>
      <c r="J1006" s="105">
        <f t="shared" si="70"/>
        <v>13114000</v>
      </c>
    </row>
    <row r="1007" spans="1:10" s="90" customFormat="1" ht="12.75">
      <c r="A1007" s="106"/>
      <c r="B1007" s="113"/>
      <c r="C1007" s="110" t="s">
        <v>985</v>
      </c>
      <c r="D1007" s="110"/>
      <c r="E1007" s="112" t="s">
        <v>986</v>
      </c>
      <c r="F1007" s="105">
        <f>F1008+F1012+F1015+F1019</f>
        <v>13196600</v>
      </c>
      <c r="G1007" s="105"/>
      <c r="H1007" s="105">
        <f t="shared" si="69"/>
        <v>13196600</v>
      </c>
      <c r="I1007" s="105">
        <f>I1019+I1015</f>
        <v>-82600</v>
      </c>
      <c r="J1007" s="105">
        <f t="shared" si="70"/>
        <v>13114000</v>
      </c>
    </row>
    <row r="1008" spans="1:10" s="90" customFormat="1" ht="25.5">
      <c r="A1008" s="106"/>
      <c r="B1008" s="113"/>
      <c r="C1008" s="110" t="s">
        <v>1302</v>
      </c>
      <c r="D1008" s="110"/>
      <c r="E1008" s="145" t="s">
        <v>1303</v>
      </c>
      <c r="F1008" s="105">
        <f>F1009</f>
        <v>5709300</v>
      </c>
      <c r="G1008" s="105"/>
      <c r="H1008" s="105">
        <f t="shared" si="69"/>
        <v>5709300</v>
      </c>
      <c r="I1008" s="105"/>
      <c r="J1008" s="105">
        <f t="shared" si="70"/>
        <v>5709300</v>
      </c>
    </row>
    <row r="1009" spans="1:10" s="90" customFormat="1" ht="25.5">
      <c r="A1009" s="106"/>
      <c r="B1009" s="113"/>
      <c r="C1009" s="110" t="s">
        <v>1304</v>
      </c>
      <c r="D1009" s="110"/>
      <c r="E1009" s="145" t="s">
        <v>1305</v>
      </c>
      <c r="F1009" s="105">
        <f>F1010+F1011</f>
        <v>5709300</v>
      </c>
      <c r="G1009" s="105"/>
      <c r="H1009" s="105">
        <f t="shared" si="69"/>
        <v>5709300</v>
      </c>
      <c r="I1009" s="105"/>
      <c r="J1009" s="105">
        <f t="shared" si="70"/>
        <v>5709300</v>
      </c>
    </row>
    <row r="1010" spans="1:10" s="90" customFormat="1" ht="12.75">
      <c r="A1010" s="106"/>
      <c r="B1010" s="113"/>
      <c r="C1010" s="110"/>
      <c r="D1010" s="110">
        <v>300</v>
      </c>
      <c r="E1010" s="112" t="s">
        <v>1069</v>
      </c>
      <c r="F1010" s="105">
        <v>0</v>
      </c>
      <c r="G1010" s="105"/>
      <c r="H1010" s="105">
        <f t="shared" si="69"/>
        <v>0</v>
      </c>
      <c r="I1010" s="105"/>
      <c r="J1010" s="105">
        <f t="shared" si="70"/>
        <v>0</v>
      </c>
    </row>
    <row r="1011" spans="1:10" s="90" customFormat="1" ht="25.5">
      <c r="A1011" s="106"/>
      <c r="B1011" s="113"/>
      <c r="C1011" s="110"/>
      <c r="D1011" s="110">
        <v>600</v>
      </c>
      <c r="E1011" s="112" t="s">
        <v>606</v>
      </c>
      <c r="F1011" s="105">
        <v>5709300</v>
      </c>
      <c r="G1011" s="105"/>
      <c r="H1011" s="105">
        <f t="shared" si="69"/>
        <v>5709300</v>
      </c>
      <c r="I1011" s="105"/>
      <c r="J1011" s="105">
        <f t="shared" si="70"/>
        <v>5709300</v>
      </c>
    </row>
    <row r="1012" spans="1:10" s="90" customFormat="1" ht="25.5">
      <c r="A1012" s="106"/>
      <c r="B1012" s="113"/>
      <c r="C1012" s="110" t="s">
        <v>987</v>
      </c>
      <c r="D1012" s="110"/>
      <c r="E1012" s="112" t="s">
        <v>988</v>
      </c>
      <c r="F1012" s="105">
        <f>F1013</f>
        <v>250000</v>
      </c>
      <c r="G1012" s="105"/>
      <c r="H1012" s="105">
        <f t="shared" si="69"/>
        <v>250000</v>
      </c>
      <c r="I1012" s="105"/>
      <c r="J1012" s="105">
        <f t="shared" si="70"/>
        <v>250000</v>
      </c>
    </row>
    <row r="1013" spans="1:10" s="90" customFormat="1" ht="25.5">
      <c r="A1013" s="106"/>
      <c r="B1013" s="113"/>
      <c r="C1013" s="110" t="s">
        <v>989</v>
      </c>
      <c r="D1013" s="110"/>
      <c r="E1013" s="112" t="s">
        <v>984</v>
      </c>
      <c r="F1013" s="105">
        <f>F1014</f>
        <v>250000</v>
      </c>
      <c r="G1013" s="105"/>
      <c r="H1013" s="105">
        <f t="shared" si="69"/>
        <v>250000</v>
      </c>
      <c r="I1013" s="105"/>
      <c r="J1013" s="105">
        <f t="shared" si="70"/>
        <v>250000</v>
      </c>
    </row>
    <row r="1014" spans="1:10" s="90" customFormat="1" ht="12.75">
      <c r="A1014" s="106"/>
      <c r="B1014" s="113"/>
      <c r="C1014" s="110"/>
      <c r="D1014" s="110">
        <v>300</v>
      </c>
      <c r="E1014" s="112" t="s">
        <v>969</v>
      </c>
      <c r="F1014" s="105">
        <v>250000</v>
      </c>
      <c r="G1014" s="105"/>
      <c r="H1014" s="105">
        <f t="shared" si="69"/>
        <v>250000</v>
      </c>
      <c r="I1014" s="105"/>
      <c r="J1014" s="105">
        <f t="shared" si="70"/>
        <v>250000</v>
      </c>
    </row>
    <row r="1015" spans="1:10" s="90" customFormat="1" ht="67.5" customHeight="1">
      <c r="A1015" s="106"/>
      <c r="B1015" s="113"/>
      <c r="C1015" s="110" t="s">
        <v>1064</v>
      </c>
      <c r="D1015" s="110"/>
      <c r="E1015" s="145" t="s">
        <v>1065</v>
      </c>
      <c r="F1015" s="105">
        <f>F1016</f>
        <v>6906900</v>
      </c>
      <c r="G1015" s="105"/>
      <c r="H1015" s="105">
        <f t="shared" si="69"/>
        <v>6906900</v>
      </c>
      <c r="I1015" s="105"/>
      <c r="J1015" s="105">
        <f t="shared" si="70"/>
        <v>6906900</v>
      </c>
    </row>
    <row r="1016" spans="1:10" s="90" customFormat="1" ht="68.25" customHeight="1">
      <c r="A1016" s="106"/>
      <c r="B1016" s="113"/>
      <c r="C1016" s="110" t="s">
        <v>1067</v>
      </c>
      <c r="D1016" s="110"/>
      <c r="E1016" s="145" t="s">
        <v>1068</v>
      </c>
      <c r="F1016" s="105">
        <f>F1017+F1018</f>
        <v>6906900</v>
      </c>
      <c r="G1016" s="105"/>
      <c r="H1016" s="105">
        <f t="shared" si="69"/>
        <v>6906900</v>
      </c>
      <c r="I1016" s="105"/>
      <c r="J1016" s="105">
        <f t="shared" si="70"/>
        <v>6906900</v>
      </c>
    </row>
    <row r="1017" spans="1:10" s="90" customFormat="1" ht="12.75">
      <c r="A1017" s="106"/>
      <c r="B1017" s="113"/>
      <c r="C1017" s="110"/>
      <c r="D1017" s="110">
        <v>300</v>
      </c>
      <c r="E1017" s="112" t="s">
        <v>1069</v>
      </c>
      <c r="F1017" s="105">
        <v>2384500</v>
      </c>
      <c r="G1017" s="105"/>
      <c r="H1017" s="105">
        <f t="shared" si="69"/>
        <v>2384500</v>
      </c>
      <c r="I1017" s="105">
        <v>664500</v>
      </c>
      <c r="J1017" s="105">
        <f t="shared" si="70"/>
        <v>3049000</v>
      </c>
    </row>
    <row r="1018" spans="1:10" s="90" customFormat="1" ht="25.5">
      <c r="A1018" s="106"/>
      <c r="B1018" s="113"/>
      <c r="C1018" s="110"/>
      <c r="D1018" s="128">
        <v>600</v>
      </c>
      <c r="E1018" s="112" t="s">
        <v>606</v>
      </c>
      <c r="F1018" s="105">
        <v>4522400</v>
      </c>
      <c r="G1018" s="105"/>
      <c r="H1018" s="105">
        <f t="shared" si="69"/>
        <v>4522400</v>
      </c>
      <c r="I1018" s="105">
        <v>-664500</v>
      </c>
      <c r="J1018" s="105">
        <f t="shared" si="70"/>
        <v>3857900</v>
      </c>
    </row>
    <row r="1019" spans="1:10" s="90" customFormat="1" ht="39" customHeight="1">
      <c r="A1019" s="106"/>
      <c r="B1019" s="113"/>
      <c r="C1019" s="110" t="s">
        <v>1072</v>
      </c>
      <c r="D1019" s="110"/>
      <c r="E1019" s="112" t="s">
        <v>1073</v>
      </c>
      <c r="F1019" s="105">
        <f>F1020</f>
        <v>330400</v>
      </c>
      <c r="G1019" s="105"/>
      <c r="H1019" s="105">
        <f t="shared" si="69"/>
        <v>330400</v>
      </c>
      <c r="I1019" s="105">
        <f>I1020</f>
        <v>-82600</v>
      </c>
      <c r="J1019" s="105">
        <f t="shared" si="70"/>
        <v>247800</v>
      </c>
    </row>
    <row r="1020" spans="1:10" s="90" customFormat="1" ht="25.5">
      <c r="A1020" s="106"/>
      <c r="B1020" s="113"/>
      <c r="C1020" s="110" t="s">
        <v>1074</v>
      </c>
      <c r="D1020" s="110"/>
      <c r="E1020" s="112" t="s">
        <v>1075</v>
      </c>
      <c r="F1020" s="105">
        <f>F1021</f>
        <v>330400</v>
      </c>
      <c r="G1020" s="105"/>
      <c r="H1020" s="105">
        <f t="shared" si="69"/>
        <v>330400</v>
      </c>
      <c r="I1020" s="105">
        <f>I1021</f>
        <v>-82600</v>
      </c>
      <c r="J1020" s="105">
        <f t="shared" si="70"/>
        <v>247800</v>
      </c>
    </row>
    <row r="1021" spans="1:10" s="90" customFormat="1" ht="25.5">
      <c r="A1021" s="106"/>
      <c r="B1021" s="113"/>
      <c r="C1021" s="110"/>
      <c r="D1021" s="110">
        <v>600</v>
      </c>
      <c r="E1021" s="112" t="s">
        <v>606</v>
      </c>
      <c r="F1021" s="105">
        <f>F1022+F1023</f>
        <v>330400</v>
      </c>
      <c r="G1021" s="105"/>
      <c r="H1021" s="105">
        <f t="shared" si="69"/>
        <v>330400</v>
      </c>
      <c r="I1021" s="105">
        <f>I1022+I1023</f>
        <v>-82600</v>
      </c>
      <c r="J1021" s="105">
        <f t="shared" si="70"/>
        <v>247800</v>
      </c>
    </row>
    <row r="1022" spans="1:10" s="90" customFormat="1" ht="12.75">
      <c r="A1022" s="106"/>
      <c r="B1022" s="113"/>
      <c r="C1022" s="110"/>
      <c r="D1022" s="110"/>
      <c r="E1022" s="112" t="s">
        <v>501</v>
      </c>
      <c r="F1022" s="105">
        <v>150400</v>
      </c>
      <c r="G1022" s="105"/>
      <c r="H1022" s="105">
        <f t="shared" si="69"/>
        <v>150400</v>
      </c>
      <c r="I1022" s="105">
        <v>-37600</v>
      </c>
      <c r="J1022" s="105">
        <f t="shared" si="70"/>
        <v>112800</v>
      </c>
    </row>
    <row r="1023" spans="1:10" s="90" customFormat="1" ht="12.75">
      <c r="A1023" s="106"/>
      <c r="B1023" s="113"/>
      <c r="C1023" s="110"/>
      <c r="D1023" s="110"/>
      <c r="E1023" s="112" t="s">
        <v>503</v>
      </c>
      <c r="F1023" s="105">
        <v>180000</v>
      </c>
      <c r="G1023" s="105"/>
      <c r="H1023" s="105">
        <f t="shared" si="69"/>
        <v>180000</v>
      </c>
      <c r="I1023" s="105">
        <v>-45000</v>
      </c>
      <c r="J1023" s="105">
        <f t="shared" si="70"/>
        <v>135000</v>
      </c>
    </row>
    <row r="1024" spans="1:10" s="90" customFormat="1" ht="15" customHeight="1">
      <c r="A1024" s="106"/>
      <c r="B1024" s="108" t="s">
        <v>291</v>
      </c>
      <c r="C1024" s="108"/>
      <c r="D1024" s="108"/>
      <c r="E1024" s="109" t="s">
        <v>292</v>
      </c>
      <c r="F1024" s="105">
        <f>F1025</f>
        <v>1856900</v>
      </c>
      <c r="G1024" s="105"/>
      <c r="H1024" s="105">
        <f t="shared" si="69"/>
        <v>1856900</v>
      </c>
      <c r="I1024" s="105"/>
      <c r="J1024" s="105">
        <f t="shared" si="70"/>
        <v>1856900</v>
      </c>
    </row>
    <row r="1025" spans="1:10" s="90" customFormat="1" ht="28.5" customHeight="1">
      <c r="A1025" s="106"/>
      <c r="B1025" s="108"/>
      <c r="C1025" s="110" t="s">
        <v>470</v>
      </c>
      <c r="D1025" s="110"/>
      <c r="E1025" s="112" t="s">
        <v>471</v>
      </c>
      <c r="F1025" s="105">
        <f>F1026</f>
        <v>1856900</v>
      </c>
      <c r="G1025" s="105"/>
      <c r="H1025" s="105">
        <f t="shared" si="69"/>
        <v>1856900</v>
      </c>
      <c r="I1025" s="105"/>
      <c r="J1025" s="105">
        <f t="shared" si="70"/>
        <v>1856900</v>
      </c>
    </row>
    <row r="1026" spans="1:10" s="90" customFormat="1" ht="15.75" customHeight="1">
      <c r="A1026" s="106"/>
      <c r="B1026" s="108"/>
      <c r="C1026" s="110" t="s">
        <v>974</v>
      </c>
      <c r="D1026" s="110"/>
      <c r="E1026" s="112" t="s">
        <v>975</v>
      </c>
      <c r="F1026" s="105">
        <f>F1027</f>
        <v>1856900</v>
      </c>
      <c r="G1026" s="105"/>
      <c r="H1026" s="105">
        <f t="shared" si="69"/>
        <v>1856900</v>
      </c>
      <c r="I1026" s="105"/>
      <c r="J1026" s="105">
        <f t="shared" si="70"/>
        <v>1856900</v>
      </c>
    </row>
    <row r="1027" spans="1:10" s="90" customFormat="1" ht="40.5" customHeight="1">
      <c r="A1027" s="106"/>
      <c r="B1027" s="108"/>
      <c r="C1027" s="110" t="s">
        <v>976</v>
      </c>
      <c r="D1027" s="110"/>
      <c r="E1027" s="145" t="s">
        <v>977</v>
      </c>
      <c r="F1027" s="105">
        <f>F1028</f>
        <v>1856900</v>
      </c>
      <c r="G1027" s="105"/>
      <c r="H1027" s="105">
        <f t="shared" si="69"/>
        <v>1856900</v>
      </c>
      <c r="I1027" s="105"/>
      <c r="J1027" s="105">
        <f t="shared" si="70"/>
        <v>1856900</v>
      </c>
    </row>
    <row r="1028" spans="1:10" s="90" customFormat="1" ht="48" customHeight="1">
      <c r="A1028" s="106"/>
      <c r="B1028" s="108"/>
      <c r="C1028" s="110" t="s">
        <v>978</v>
      </c>
      <c r="D1028" s="110"/>
      <c r="E1028" s="145" t="s">
        <v>979</v>
      </c>
      <c r="F1028" s="105">
        <f>F1029</f>
        <v>1856900</v>
      </c>
      <c r="G1028" s="105"/>
      <c r="H1028" s="105">
        <f t="shared" si="69"/>
        <v>1856900</v>
      </c>
      <c r="I1028" s="105"/>
      <c r="J1028" s="105">
        <f t="shared" si="70"/>
        <v>1856900</v>
      </c>
    </row>
    <row r="1029" spans="1:10" s="90" customFormat="1" ht="27.75" customHeight="1">
      <c r="A1029" s="106"/>
      <c r="B1029" s="113"/>
      <c r="C1029" s="110"/>
      <c r="D1029" s="128">
        <v>600</v>
      </c>
      <c r="E1029" s="112" t="s">
        <v>606</v>
      </c>
      <c r="F1029" s="105">
        <v>1856900</v>
      </c>
      <c r="G1029" s="105"/>
      <c r="H1029" s="105">
        <f t="shared" si="69"/>
        <v>1856900</v>
      </c>
      <c r="I1029" s="105"/>
      <c r="J1029" s="105">
        <f t="shared" si="70"/>
        <v>1856900</v>
      </c>
    </row>
    <row r="1030" spans="1:10" s="90" customFormat="1" ht="21" customHeight="1">
      <c r="A1030" s="106"/>
      <c r="B1030" s="99" t="s">
        <v>205</v>
      </c>
      <c r="C1030" s="99"/>
      <c r="D1030" s="99"/>
      <c r="E1030" s="107" t="s">
        <v>1099</v>
      </c>
      <c r="F1030" s="105"/>
      <c r="G1030" s="105"/>
      <c r="H1030" s="105"/>
      <c r="I1030" s="105">
        <f>I1031</f>
        <v>360554.1</v>
      </c>
      <c r="J1030" s="105">
        <f t="shared" si="70"/>
        <v>360554.1</v>
      </c>
    </row>
    <row r="1031" spans="1:10" s="90" customFormat="1" ht="24" customHeight="1">
      <c r="A1031" s="106"/>
      <c r="B1031" s="108" t="s">
        <v>206</v>
      </c>
      <c r="C1031" s="108"/>
      <c r="D1031" s="108"/>
      <c r="E1031" s="109" t="s">
        <v>1306</v>
      </c>
      <c r="F1031" s="105"/>
      <c r="G1031" s="105"/>
      <c r="H1031" s="105"/>
      <c r="I1031" s="105">
        <f>I1032</f>
        <v>360554.1</v>
      </c>
      <c r="J1031" s="105">
        <f t="shared" si="70"/>
        <v>360554.1</v>
      </c>
    </row>
    <row r="1032" spans="1:10" s="90" customFormat="1" ht="18.75" customHeight="1">
      <c r="A1032" s="106"/>
      <c r="B1032" s="99"/>
      <c r="C1032" s="149" t="s">
        <v>417</v>
      </c>
      <c r="D1032" s="186"/>
      <c r="E1032" s="151" t="s">
        <v>418</v>
      </c>
      <c r="F1032" s="105"/>
      <c r="G1032" s="105"/>
      <c r="H1032" s="105"/>
      <c r="I1032" s="105">
        <f>I1033</f>
        <v>360554.1</v>
      </c>
      <c r="J1032" s="105">
        <f t="shared" si="70"/>
        <v>360554.1</v>
      </c>
    </row>
    <row r="1033" spans="1:10" s="90" customFormat="1" ht="44.25" customHeight="1">
      <c r="A1033" s="106"/>
      <c r="B1033" s="99"/>
      <c r="C1033" s="149" t="s">
        <v>1307</v>
      </c>
      <c r="D1033" s="149"/>
      <c r="E1033" s="151" t="s">
        <v>1308</v>
      </c>
      <c r="F1033" s="105"/>
      <c r="G1033" s="105"/>
      <c r="H1033" s="105"/>
      <c r="I1033" s="105">
        <f>I1034</f>
        <v>360554.1</v>
      </c>
      <c r="J1033" s="105">
        <f t="shared" si="70"/>
        <v>360554.1</v>
      </c>
    </row>
    <row r="1034" spans="1:10" s="90" customFormat="1" ht="27" customHeight="1">
      <c r="A1034" s="106"/>
      <c r="B1034" s="99"/>
      <c r="C1034" s="110" t="s">
        <v>1309</v>
      </c>
      <c r="D1034" s="110"/>
      <c r="E1034" s="112" t="s">
        <v>1310</v>
      </c>
      <c r="F1034" s="105"/>
      <c r="G1034" s="105"/>
      <c r="H1034" s="105"/>
      <c r="I1034" s="105">
        <f>I1035</f>
        <v>360554.1</v>
      </c>
      <c r="J1034" s="105">
        <f t="shared" si="70"/>
        <v>360554.1</v>
      </c>
    </row>
    <row r="1035" spans="1:10" s="90" customFormat="1" ht="27.75" customHeight="1">
      <c r="A1035" s="106"/>
      <c r="B1035" s="99"/>
      <c r="C1035" s="110"/>
      <c r="D1035" s="110">
        <v>600</v>
      </c>
      <c r="E1035" s="112" t="s">
        <v>606</v>
      </c>
      <c r="F1035" s="105"/>
      <c r="G1035" s="105"/>
      <c r="H1035" s="105"/>
      <c r="I1035" s="105">
        <v>360554.1</v>
      </c>
      <c r="J1035" s="105">
        <f t="shared" si="70"/>
        <v>360554.1</v>
      </c>
    </row>
    <row r="1036" spans="1:10" s="90" customFormat="1" ht="18.75" customHeight="1">
      <c r="A1036" s="106"/>
      <c r="B1036" s="106"/>
      <c r="C1036" s="106"/>
      <c r="D1036" s="106"/>
      <c r="E1036" s="211" t="s">
        <v>373</v>
      </c>
      <c r="F1036" s="162">
        <f>F854+F814+F789+F8</f>
        <v>656433121.55</v>
      </c>
      <c r="G1036" s="162">
        <f>G854+G814+G789+G8</f>
        <v>12466815.91</v>
      </c>
      <c r="H1036" s="162">
        <f>F1036+G1036</f>
        <v>668899937.4599999</v>
      </c>
      <c r="I1036" s="162">
        <f>I854+I814+I789+I8</f>
        <v>3704509.170000001</v>
      </c>
      <c r="J1036" s="162">
        <f t="shared" si="70"/>
        <v>672604446.6299999</v>
      </c>
    </row>
    <row r="1037" spans="2:10" s="90" customFormat="1" ht="12.75" hidden="1">
      <c r="B1037" s="93"/>
      <c r="C1037" s="93"/>
      <c r="D1037" s="93"/>
      <c r="E1037" s="98"/>
      <c r="F1037" s="92"/>
      <c r="I1037" s="212"/>
      <c r="J1037" s="212"/>
    </row>
    <row r="1038" spans="2:10" s="90" customFormat="1" ht="12.75" hidden="1">
      <c r="B1038" s="93"/>
      <c r="C1038" s="93"/>
      <c r="D1038" s="93"/>
      <c r="E1038" s="98" t="s">
        <v>1311</v>
      </c>
      <c r="F1038" s="92"/>
      <c r="I1038" s="212"/>
      <c r="J1038" s="212"/>
    </row>
    <row r="1039" spans="2:10" s="90" customFormat="1" ht="12.75" hidden="1">
      <c r="B1039" s="93"/>
      <c r="C1039" s="93"/>
      <c r="D1039" s="93"/>
      <c r="E1039" s="98"/>
      <c r="F1039" s="92"/>
      <c r="I1039" s="212"/>
      <c r="J1039" s="212"/>
    </row>
    <row r="1040" spans="2:10" s="90" customFormat="1" ht="12.75" hidden="1">
      <c r="B1040" s="93"/>
      <c r="C1040" s="93"/>
      <c r="D1040" s="93"/>
      <c r="E1040" s="98" t="s">
        <v>1312</v>
      </c>
      <c r="F1040" s="92"/>
      <c r="I1040" s="212"/>
      <c r="J1040" s="212"/>
    </row>
    <row r="1041" spans="2:10" s="90" customFormat="1" ht="12.75" hidden="1">
      <c r="B1041" s="93"/>
      <c r="C1041" s="93"/>
      <c r="D1041" s="93"/>
      <c r="E1041" s="98" t="s">
        <v>1313</v>
      </c>
      <c r="F1041" s="92"/>
      <c r="I1041" s="212"/>
      <c r="J1041" s="212"/>
    </row>
    <row r="1042" spans="2:10" ht="12.75" hidden="1">
      <c r="B1042" s="93"/>
      <c r="C1042" s="93"/>
      <c r="D1042" s="93"/>
      <c r="E1042" s="98">
        <v>91</v>
      </c>
      <c r="G1042" s="90"/>
      <c r="H1042" s="90"/>
      <c r="I1042" s="212"/>
      <c r="J1042" s="212"/>
    </row>
    <row r="1043" spans="2:10" ht="12.75" hidden="1">
      <c r="B1043" s="93"/>
      <c r="C1043" s="93"/>
      <c r="D1043" s="93"/>
      <c r="E1043" s="98">
        <v>92</v>
      </c>
      <c r="G1043" s="90"/>
      <c r="H1043" s="90"/>
      <c r="I1043" s="212"/>
      <c r="J1043" s="212"/>
    </row>
    <row r="1044" spans="2:10" ht="12.75" hidden="1">
      <c r="B1044" s="93"/>
      <c r="C1044" s="93"/>
      <c r="D1044" s="93"/>
      <c r="E1044" s="98">
        <v>93</v>
      </c>
      <c r="G1044" s="90"/>
      <c r="H1044" s="90"/>
      <c r="I1044" s="212"/>
      <c r="J1044" s="212"/>
    </row>
    <row r="1045" spans="2:10" ht="12.75" hidden="1">
      <c r="B1045" s="93"/>
      <c r="C1045" s="93"/>
      <c r="D1045" s="93"/>
      <c r="E1045" s="98" t="s">
        <v>1314</v>
      </c>
      <c r="G1045" s="90"/>
      <c r="H1045" s="90"/>
      <c r="I1045" s="212"/>
      <c r="J1045" s="212"/>
    </row>
    <row r="1046" spans="2:10" ht="12.75" hidden="1">
      <c r="B1046" s="93"/>
      <c r="C1046" s="93"/>
      <c r="D1046" s="93"/>
      <c r="E1046" s="98">
        <v>2</v>
      </c>
      <c r="G1046" s="90"/>
      <c r="H1046" s="90"/>
      <c r="I1046" s="212"/>
      <c r="J1046" s="212"/>
    </row>
    <row r="1047" spans="2:10" ht="12.75" hidden="1">
      <c r="B1047" s="93"/>
      <c r="C1047" s="93"/>
      <c r="D1047" s="93"/>
      <c r="E1047" s="98">
        <v>3</v>
      </c>
      <c r="G1047" s="90"/>
      <c r="H1047" s="90"/>
      <c r="I1047" s="212"/>
      <c r="J1047" s="212"/>
    </row>
    <row r="1048" spans="2:10" ht="12.75" hidden="1">
      <c r="B1048" s="93"/>
      <c r="C1048" s="93"/>
      <c r="D1048" s="93"/>
      <c r="E1048" s="98">
        <v>4</v>
      </c>
      <c r="G1048" s="90"/>
      <c r="H1048" s="90"/>
      <c r="I1048" s="212"/>
      <c r="J1048" s="212"/>
    </row>
    <row r="1049" spans="2:10" ht="12.75" hidden="1">
      <c r="B1049" s="93"/>
      <c r="C1049" s="93"/>
      <c r="D1049" s="93"/>
      <c r="E1049" s="98">
        <v>12</v>
      </c>
      <c r="G1049" s="90"/>
      <c r="H1049" s="90"/>
      <c r="I1049" s="212"/>
      <c r="J1049" s="212"/>
    </row>
    <row r="1050" spans="2:10" ht="12.75" hidden="1">
      <c r="B1050" s="93"/>
      <c r="C1050" s="93"/>
      <c r="D1050" s="93"/>
      <c r="E1050" s="98">
        <v>14</v>
      </c>
      <c r="G1050" s="90"/>
      <c r="H1050" s="90"/>
      <c r="I1050" s="212"/>
      <c r="J1050" s="212"/>
    </row>
    <row r="1051" spans="2:10" ht="12.75" hidden="1">
      <c r="B1051" s="93"/>
      <c r="C1051" s="93"/>
      <c r="D1051" s="93"/>
      <c r="E1051" s="98"/>
      <c r="G1051" s="90"/>
      <c r="H1051" s="90"/>
      <c r="I1051" s="212"/>
      <c r="J1051" s="212"/>
    </row>
    <row r="1052" spans="2:10" ht="12.75" hidden="1">
      <c r="B1052" s="93"/>
      <c r="C1052" s="93"/>
      <c r="D1052" s="93"/>
      <c r="E1052" s="98"/>
      <c r="G1052" s="90"/>
      <c r="H1052" s="90"/>
      <c r="I1052" s="212"/>
      <c r="J1052" s="212"/>
    </row>
    <row r="1053" spans="2:10" ht="12.75" hidden="1">
      <c r="B1053" s="93"/>
      <c r="C1053" s="93"/>
      <c r="D1053" s="93"/>
      <c r="E1053" s="98" t="s">
        <v>1315</v>
      </c>
      <c r="G1053" s="90"/>
      <c r="H1053" s="90"/>
      <c r="I1053" s="212"/>
      <c r="J1053" s="212"/>
    </row>
    <row r="1054" spans="2:10" ht="12.75" hidden="1">
      <c r="B1054" s="93"/>
      <c r="C1054" s="93"/>
      <c r="D1054" s="93"/>
      <c r="E1054" s="98" t="s">
        <v>1316</v>
      </c>
      <c r="G1054" s="90"/>
      <c r="H1054" s="90"/>
      <c r="I1054" s="212"/>
      <c r="J1054" s="212"/>
    </row>
    <row r="1055" spans="2:10" ht="12.75" hidden="1">
      <c r="B1055" s="93"/>
      <c r="C1055" s="93"/>
      <c r="D1055" s="93"/>
      <c r="E1055" s="98" t="s">
        <v>1317</v>
      </c>
      <c r="G1055" s="90"/>
      <c r="H1055" s="90"/>
      <c r="I1055" s="212"/>
      <c r="J1055" s="212"/>
    </row>
    <row r="1056" spans="2:10" ht="12.75" hidden="1">
      <c r="B1056" s="93"/>
      <c r="C1056" s="93"/>
      <c r="D1056" s="93"/>
      <c r="E1056" s="98" t="s">
        <v>1318</v>
      </c>
      <c r="G1056" s="90"/>
      <c r="H1056" s="90"/>
      <c r="I1056" s="212"/>
      <c r="J1056" s="212"/>
    </row>
    <row r="1057" spans="2:10" ht="12.75" hidden="1">
      <c r="B1057" s="93"/>
      <c r="C1057" s="93"/>
      <c r="D1057" s="93"/>
      <c r="E1057" s="98"/>
      <c r="G1057" s="90"/>
      <c r="H1057" s="90"/>
      <c r="I1057" s="212"/>
      <c r="J1057" s="212"/>
    </row>
    <row r="1058" spans="2:10" ht="12.75" hidden="1">
      <c r="B1058" s="93"/>
      <c r="C1058" s="93"/>
      <c r="D1058" s="93"/>
      <c r="E1058" s="98"/>
      <c r="F1058" s="92">
        <v>656433121.55</v>
      </c>
      <c r="G1058" s="90"/>
      <c r="H1058" s="90"/>
      <c r="I1058" s="212"/>
      <c r="J1058" s="212"/>
    </row>
    <row r="1059" spans="6:10" ht="12.75" hidden="1">
      <c r="F1059" s="213">
        <f>F1036+F1060</f>
        <v>656433121.55</v>
      </c>
      <c r="G1059" s="90"/>
      <c r="H1059" s="90"/>
      <c r="I1059" s="212"/>
      <c r="J1059" s="212"/>
    </row>
    <row r="1060" spans="6:10" ht="12.75" hidden="1">
      <c r="F1060" s="213">
        <f>F1058-F1036</f>
        <v>0</v>
      </c>
      <c r="G1060" s="90"/>
      <c r="H1060" s="90"/>
      <c r="I1060" s="212"/>
      <c r="J1060" s="212"/>
    </row>
    <row r="1061" spans="7:10" ht="12.75" hidden="1">
      <c r="G1061" s="90"/>
      <c r="H1061" s="90"/>
      <c r="I1061" s="212"/>
      <c r="J1061" s="212"/>
    </row>
    <row r="1062" spans="5:10" ht="12.75" hidden="1">
      <c r="E1062" s="91" t="s">
        <v>1319</v>
      </c>
      <c r="F1062" s="92" t="s">
        <v>1320</v>
      </c>
      <c r="G1062" s="90"/>
      <c r="H1062" s="90"/>
      <c r="I1062" s="212"/>
      <c r="J1062" s="212"/>
    </row>
    <row r="1063" spans="5:10" ht="12.75" hidden="1">
      <c r="E1063" s="91" t="s">
        <v>1321</v>
      </c>
      <c r="F1063" s="92" t="s">
        <v>1322</v>
      </c>
      <c r="G1063" s="90"/>
      <c r="H1063" s="90"/>
      <c r="I1063" s="212"/>
      <c r="J1063" s="212"/>
    </row>
    <row r="1064" spans="7:10" ht="12.75" hidden="1">
      <c r="G1064" s="90"/>
      <c r="H1064" s="90"/>
      <c r="I1064" s="212"/>
      <c r="J1064" s="212"/>
    </row>
    <row r="1065" spans="5:10" ht="12.75" hidden="1">
      <c r="E1065" s="91" t="s">
        <v>1323</v>
      </c>
      <c r="F1065" s="92">
        <v>400718421.55</v>
      </c>
      <c r="G1065" s="90"/>
      <c r="H1065" s="90"/>
      <c r="I1065" s="212"/>
      <c r="J1065" s="212"/>
    </row>
    <row r="1066" spans="7:10" ht="12.75" hidden="1">
      <c r="G1066" s="90"/>
      <c r="H1066" s="90"/>
      <c r="I1066" s="212"/>
      <c r="J1066" s="212"/>
    </row>
    <row r="1067" spans="6:10" ht="12.75" hidden="1">
      <c r="F1067" s="92" t="s">
        <v>1324</v>
      </c>
      <c r="G1067" s="90"/>
      <c r="H1067" s="90"/>
      <c r="I1067" s="212"/>
      <c r="J1067" s="212"/>
    </row>
    <row r="1068" spans="6:10" ht="12.75" hidden="1">
      <c r="F1068" s="214">
        <f>F1036-F1062-F1063</f>
        <v>400718421.54999995</v>
      </c>
      <c r="G1068" s="90"/>
      <c r="H1068" s="90"/>
      <c r="I1068" s="212"/>
      <c r="J1068" s="212"/>
    </row>
    <row r="1069" spans="5:10" ht="12.75" hidden="1">
      <c r="E1069" s="91" t="s">
        <v>1325</v>
      </c>
      <c r="F1069" s="213">
        <v>656433121.55</v>
      </c>
      <c r="G1069" s="90"/>
      <c r="H1069" s="90"/>
      <c r="I1069" s="212"/>
      <c r="J1069" s="212"/>
    </row>
    <row r="1070" spans="6:10" ht="12.75" hidden="1">
      <c r="F1070" s="213">
        <f>F1069-F1036</f>
        <v>0</v>
      </c>
      <c r="G1070" s="90"/>
      <c r="H1070" s="90"/>
      <c r="I1070" s="212"/>
      <c r="J1070" s="212"/>
    </row>
    <row r="1071" spans="6:10" ht="12.75" hidden="1">
      <c r="F1071" s="213"/>
      <c r="G1071" s="90"/>
      <c r="H1071" s="90"/>
      <c r="I1071" s="212"/>
      <c r="J1071" s="212"/>
    </row>
    <row r="1072" spans="6:10" ht="12.75" hidden="1">
      <c r="F1072" s="215">
        <f>F1069-F1036</f>
        <v>0</v>
      </c>
      <c r="G1072" s="90"/>
      <c r="H1072" s="90"/>
      <c r="I1072" s="212"/>
      <c r="J1072" s="212"/>
    </row>
    <row r="1073" ht="6" customHeight="1"/>
  </sheetData>
  <sheetProtection selectLockedCells="1" selectUnlockedCells="1"/>
  <mergeCells count="1">
    <mergeCell ref="A4:E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PageLayoutView="0" workbookViewId="0" topLeftCell="A1">
      <selection activeCell="J76" sqref="J76"/>
    </sheetView>
  </sheetViews>
  <sheetFormatPr defaultColWidth="9.00390625" defaultRowHeight="12.75"/>
  <cols>
    <col min="1" max="1" width="6.625" style="90" customWidth="1"/>
    <col min="2" max="2" width="9.625" style="90" customWidth="1"/>
    <col min="3" max="3" width="16.875" style="90" customWidth="1"/>
    <col min="4" max="4" width="9.375" style="90" customWidth="1"/>
    <col min="5" max="5" width="54.00390625" style="91" customWidth="1"/>
    <col min="6" max="6" width="15.875" style="90" customWidth="1"/>
    <col min="7" max="7" width="17.375" style="93" customWidth="1"/>
    <col min="8" max="16384" width="9.125" style="93" customWidth="1"/>
  </cols>
  <sheetData>
    <row r="1" spans="1:7" ht="76.5" customHeight="1">
      <c r="A1" s="266" t="s">
        <v>1326</v>
      </c>
      <c r="B1" s="266"/>
      <c r="C1" s="266"/>
      <c r="D1" s="266"/>
      <c r="E1" s="266"/>
      <c r="F1" s="266"/>
      <c r="G1" s="266"/>
    </row>
    <row r="3" spans="2:6" ht="12.75">
      <c r="B3" s="216"/>
      <c r="C3" s="217"/>
      <c r="D3" s="217"/>
      <c r="E3" s="267" t="s">
        <v>1327</v>
      </c>
      <c r="F3" s="267"/>
    </row>
    <row r="4" spans="2:6" ht="12" customHeight="1">
      <c r="B4" s="216"/>
      <c r="C4" s="217"/>
      <c r="D4" s="217"/>
      <c r="E4" s="268" t="s">
        <v>405</v>
      </c>
      <c r="F4" s="268"/>
    </row>
    <row r="5" spans="2:6" ht="12.75">
      <c r="B5" s="216"/>
      <c r="C5" s="217"/>
      <c r="D5" s="217"/>
      <c r="E5" s="267" t="s">
        <v>406</v>
      </c>
      <c r="F5" s="267"/>
    </row>
    <row r="6" spans="1:6" ht="12.75" customHeight="1">
      <c r="A6" s="269" t="s">
        <v>1328</v>
      </c>
      <c r="B6" s="269"/>
      <c r="C6" s="269"/>
      <c r="D6" s="269"/>
      <c r="E6" s="269"/>
      <c r="F6" s="269"/>
    </row>
    <row r="8" spans="1:7" ht="50.25" customHeight="1">
      <c r="A8" s="218" t="s">
        <v>408</v>
      </c>
      <c r="B8" s="218" t="s">
        <v>5</v>
      </c>
      <c r="C8" s="218" t="s">
        <v>6</v>
      </c>
      <c r="D8" s="218" t="s">
        <v>7</v>
      </c>
      <c r="E8" s="219" t="s">
        <v>8</v>
      </c>
      <c r="F8" s="220" t="s">
        <v>411</v>
      </c>
      <c r="G8" s="220" t="s">
        <v>1329</v>
      </c>
    </row>
    <row r="9" spans="1:7" ht="12.75">
      <c r="A9" s="221" t="s">
        <v>389</v>
      </c>
      <c r="B9" s="218" t="s">
        <v>12</v>
      </c>
      <c r="C9" s="218" t="s">
        <v>13</v>
      </c>
      <c r="D9" s="218" t="s">
        <v>14</v>
      </c>
      <c r="E9" s="219">
        <v>5</v>
      </c>
      <c r="F9" s="218" t="s">
        <v>16</v>
      </c>
      <c r="G9" s="218" t="s">
        <v>17</v>
      </c>
    </row>
    <row r="10" spans="1:7" ht="25.5">
      <c r="A10" s="222">
        <v>710</v>
      </c>
      <c r="B10" s="220"/>
      <c r="C10" s="220"/>
      <c r="D10" s="220"/>
      <c r="E10" s="220" t="s">
        <v>1330</v>
      </c>
      <c r="F10" s="223">
        <f>F11+F95+F101+F118+F207+F284+F320+F358+F391</f>
        <v>275664627.29</v>
      </c>
      <c r="G10" s="223">
        <f>G11+G95+G101+G118+G207+G284+G320+G358+G391</f>
        <v>250225360.55</v>
      </c>
    </row>
    <row r="11" spans="1:7" ht="12.75">
      <c r="A11" s="224"/>
      <c r="B11" s="218" t="s">
        <v>19</v>
      </c>
      <c r="C11" s="218"/>
      <c r="D11" s="218"/>
      <c r="E11" s="225" t="s">
        <v>415</v>
      </c>
      <c r="F11" s="223">
        <f>F12+F17+F48+F53+F58</f>
        <v>47120712.99</v>
      </c>
      <c r="G11" s="223">
        <f>G12+G17+G48+G53+G58</f>
        <v>47587916.45</v>
      </c>
    </row>
    <row r="12" spans="1:7" s="90" customFormat="1" ht="28.5" customHeight="1" hidden="1">
      <c r="A12" s="224"/>
      <c r="B12" s="226" t="s">
        <v>21</v>
      </c>
      <c r="C12" s="226"/>
      <c r="D12" s="226"/>
      <c r="E12" s="227" t="s">
        <v>416</v>
      </c>
      <c r="F12" s="228">
        <f aca="true" t="shared" si="0" ref="F12:G15">F13</f>
        <v>1763800</v>
      </c>
      <c r="G12" s="228">
        <f t="shared" si="0"/>
        <v>1763800</v>
      </c>
    </row>
    <row r="13" spans="1:7" s="90" customFormat="1" ht="12" customHeight="1" hidden="1">
      <c r="A13" s="224"/>
      <c r="B13" s="226"/>
      <c r="C13" s="149" t="s">
        <v>417</v>
      </c>
      <c r="D13" s="186"/>
      <c r="E13" s="151" t="s">
        <v>418</v>
      </c>
      <c r="F13" s="228">
        <f t="shared" si="0"/>
        <v>1763800</v>
      </c>
      <c r="G13" s="228">
        <f t="shared" si="0"/>
        <v>1763800</v>
      </c>
    </row>
    <row r="14" spans="1:7" s="90" customFormat="1" ht="25.5" hidden="1">
      <c r="A14" s="224"/>
      <c r="B14" s="229"/>
      <c r="C14" s="149" t="s">
        <v>419</v>
      </c>
      <c r="D14" s="186"/>
      <c r="E14" s="151" t="s">
        <v>420</v>
      </c>
      <c r="F14" s="230">
        <f t="shared" si="0"/>
        <v>1763800</v>
      </c>
      <c r="G14" s="230">
        <f t="shared" si="0"/>
        <v>1763800</v>
      </c>
    </row>
    <row r="15" spans="1:7" s="90" customFormat="1" ht="12.75" hidden="1">
      <c r="A15" s="224"/>
      <c r="B15" s="229"/>
      <c r="C15" s="149" t="s">
        <v>421</v>
      </c>
      <c r="D15" s="186"/>
      <c r="E15" s="151" t="s">
        <v>422</v>
      </c>
      <c r="F15" s="140">
        <f t="shared" si="0"/>
        <v>1763800</v>
      </c>
      <c r="G15" s="140">
        <f t="shared" si="0"/>
        <v>1763800</v>
      </c>
    </row>
    <row r="16" spans="1:7" s="90" customFormat="1" ht="54" customHeight="1" hidden="1">
      <c r="A16" s="224"/>
      <c r="B16" s="229"/>
      <c r="C16" s="149"/>
      <c r="D16" s="149">
        <v>100</v>
      </c>
      <c r="E16" s="151" t="s">
        <v>423</v>
      </c>
      <c r="F16" s="230">
        <v>1763800</v>
      </c>
      <c r="G16" s="230">
        <v>1763800</v>
      </c>
    </row>
    <row r="17" spans="1:7" s="90" customFormat="1" ht="38.25" hidden="1">
      <c r="A17" s="231"/>
      <c r="B17" s="226" t="s">
        <v>29</v>
      </c>
      <c r="C17" s="226"/>
      <c r="D17" s="226"/>
      <c r="E17" s="227" t="s">
        <v>424</v>
      </c>
      <c r="F17" s="228">
        <f>F18+F22</f>
        <v>30060666.28</v>
      </c>
      <c r="G17" s="228">
        <f>G18+G22</f>
        <v>31936016.45</v>
      </c>
    </row>
    <row r="18" spans="1:7" s="90" customFormat="1" ht="25.5" hidden="1">
      <c r="A18" s="231"/>
      <c r="B18" s="226"/>
      <c r="C18" s="149" t="s">
        <v>425</v>
      </c>
      <c r="D18" s="149"/>
      <c r="E18" s="151" t="s">
        <v>426</v>
      </c>
      <c r="F18" s="228">
        <f aca="true" t="shared" si="1" ref="F18:G20">F19</f>
        <v>22400</v>
      </c>
      <c r="G18" s="228">
        <f t="shared" si="1"/>
        <v>44100</v>
      </c>
    </row>
    <row r="19" spans="1:7" s="90" customFormat="1" ht="39.75" customHeight="1" hidden="1">
      <c r="A19" s="231"/>
      <c r="B19" s="226"/>
      <c r="C19" s="149" t="s">
        <v>427</v>
      </c>
      <c r="D19" s="110"/>
      <c r="E19" s="151" t="s">
        <v>428</v>
      </c>
      <c r="F19" s="228">
        <f t="shared" si="1"/>
        <v>22400</v>
      </c>
      <c r="G19" s="228">
        <f t="shared" si="1"/>
        <v>44100</v>
      </c>
    </row>
    <row r="20" spans="1:7" s="90" customFormat="1" ht="38.25" hidden="1">
      <c r="A20" s="231"/>
      <c r="B20" s="226"/>
      <c r="C20" s="149" t="s">
        <v>429</v>
      </c>
      <c r="D20" s="110"/>
      <c r="E20" s="151" t="s">
        <v>430</v>
      </c>
      <c r="F20" s="228">
        <f t="shared" si="1"/>
        <v>22400</v>
      </c>
      <c r="G20" s="228">
        <f t="shared" si="1"/>
        <v>44100</v>
      </c>
    </row>
    <row r="21" spans="1:7" s="90" customFormat="1" ht="51" hidden="1">
      <c r="A21" s="231"/>
      <c r="B21" s="226"/>
      <c r="C21" s="149"/>
      <c r="D21" s="229" t="s">
        <v>431</v>
      </c>
      <c r="E21" s="232" t="s">
        <v>432</v>
      </c>
      <c r="F21" s="228">
        <v>22400</v>
      </c>
      <c r="G21" s="228">
        <v>44100</v>
      </c>
    </row>
    <row r="22" spans="1:7" s="90" customFormat="1" ht="12.75" hidden="1">
      <c r="A22" s="231"/>
      <c r="B22" s="226"/>
      <c r="C22" s="149" t="s">
        <v>417</v>
      </c>
      <c r="D22" s="186"/>
      <c r="E22" s="151" t="s">
        <v>418</v>
      </c>
      <c r="F22" s="228">
        <f>F23+F28</f>
        <v>30038266.28</v>
      </c>
      <c r="G22" s="228">
        <f>G23+G28</f>
        <v>31891916.45</v>
      </c>
    </row>
    <row r="23" spans="1:7" s="90" customFormat="1" ht="25.5" hidden="1">
      <c r="A23" s="231"/>
      <c r="B23" s="218"/>
      <c r="C23" s="149" t="s">
        <v>419</v>
      </c>
      <c r="D23" s="186"/>
      <c r="E23" s="151" t="s">
        <v>420</v>
      </c>
      <c r="F23" s="228">
        <f>F24</f>
        <v>27466566.28</v>
      </c>
      <c r="G23" s="228">
        <f>G24</f>
        <v>29320216.45</v>
      </c>
    </row>
    <row r="24" spans="1:7" s="90" customFormat="1" ht="25.5" hidden="1">
      <c r="A24" s="231"/>
      <c r="B24" s="218"/>
      <c r="C24" s="149" t="s">
        <v>433</v>
      </c>
      <c r="D24" s="149"/>
      <c r="E24" s="232" t="s">
        <v>434</v>
      </c>
      <c r="F24" s="228">
        <f>F25+F26+F27</f>
        <v>27466566.28</v>
      </c>
      <c r="G24" s="228">
        <f>G25+G26+G27</f>
        <v>29320216.45</v>
      </c>
    </row>
    <row r="25" spans="1:7" s="90" customFormat="1" ht="54.75" customHeight="1" hidden="1">
      <c r="A25" s="231"/>
      <c r="B25" s="218"/>
      <c r="C25" s="149"/>
      <c r="D25" s="229" t="s">
        <v>431</v>
      </c>
      <c r="E25" s="232" t="s">
        <v>432</v>
      </c>
      <c r="F25" s="140">
        <v>20100000</v>
      </c>
      <c r="G25" s="140">
        <v>19600000</v>
      </c>
    </row>
    <row r="26" spans="1:7" s="90" customFormat="1" ht="31.5" customHeight="1" hidden="1">
      <c r="A26" s="231"/>
      <c r="B26" s="218"/>
      <c r="C26" s="149"/>
      <c r="D26" s="149">
        <v>200</v>
      </c>
      <c r="E26" s="151" t="s">
        <v>435</v>
      </c>
      <c r="F26" s="140">
        <v>6922861.28</v>
      </c>
      <c r="G26" s="140">
        <v>9276511.45</v>
      </c>
    </row>
    <row r="27" spans="1:7" s="90" customFormat="1" ht="18.75" customHeight="1" hidden="1">
      <c r="A27" s="224"/>
      <c r="B27" s="229"/>
      <c r="C27" s="149"/>
      <c r="D27" s="149">
        <v>800</v>
      </c>
      <c r="E27" s="151" t="s">
        <v>436</v>
      </c>
      <c r="F27" s="140">
        <v>443705</v>
      </c>
      <c r="G27" s="140">
        <v>443705</v>
      </c>
    </row>
    <row r="28" spans="1:7" s="90" customFormat="1" ht="38.25" hidden="1">
      <c r="A28" s="224"/>
      <c r="B28" s="229"/>
      <c r="C28" s="149" t="s">
        <v>437</v>
      </c>
      <c r="D28" s="149"/>
      <c r="E28" s="151" t="s">
        <v>438</v>
      </c>
      <c r="F28" s="230">
        <f>F29+F32+F34+F37+F40+F43+F46</f>
        <v>2571700</v>
      </c>
      <c r="G28" s="230">
        <f>G29+G32+G34+G37+G40+G43+G46</f>
        <v>2571700</v>
      </c>
    </row>
    <row r="29" spans="1:7" s="90" customFormat="1" ht="25.5" hidden="1">
      <c r="A29" s="224"/>
      <c r="B29" s="229"/>
      <c r="C29" s="149" t="s">
        <v>439</v>
      </c>
      <c r="D29" s="186"/>
      <c r="E29" s="151" t="s">
        <v>440</v>
      </c>
      <c r="F29" s="230">
        <f>F30+F31</f>
        <v>1731800</v>
      </c>
      <c r="G29" s="230">
        <f>G30+G31</f>
        <v>1731800</v>
      </c>
    </row>
    <row r="30" spans="1:7" s="90" customFormat="1" ht="51" hidden="1">
      <c r="A30" s="224"/>
      <c r="B30" s="229"/>
      <c r="C30" s="149"/>
      <c r="D30" s="149">
        <v>100</v>
      </c>
      <c r="E30" s="151" t="s">
        <v>423</v>
      </c>
      <c r="F30" s="140">
        <v>1482733</v>
      </c>
      <c r="G30" s="140">
        <v>1482733</v>
      </c>
    </row>
    <row r="31" spans="1:7" s="90" customFormat="1" ht="31.5" customHeight="1" hidden="1">
      <c r="A31" s="224"/>
      <c r="B31" s="229"/>
      <c r="C31" s="149"/>
      <c r="D31" s="149">
        <v>200</v>
      </c>
      <c r="E31" s="151" t="s">
        <v>435</v>
      </c>
      <c r="F31" s="140">
        <v>249067</v>
      </c>
      <c r="G31" s="140">
        <v>249067</v>
      </c>
    </row>
    <row r="32" spans="1:7" s="90" customFormat="1" ht="41.25" customHeight="1" hidden="1">
      <c r="A32" s="224"/>
      <c r="B32" s="229"/>
      <c r="C32" s="149" t="s">
        <v>441</v>
      </c>
      <c r="D32" s="149"/>
      <c r="E32" s="151" t="s">
        <v>442</v>
      </c>
      <c r="F32" s="230">
        <f>F33</f>
        <v>341100</v>
      </c>
      <c r="G32" s="230">
        <f>G33</f>
        <v>341100</v>
      </c>
    </row>
    <row r="33" spans="1:7" s="90" customFormat="1" ht="30.75" customHeight="1" hidden="1">
      <c r="A33" s="224"/>
      <c r="B33" s="229"/>
      <c r="C33" s="149"/>
      <c r="D33" s="149">
        <v>200</v>
      </c>
      <c r="E33" s="151" t="s">
        <v>435</v>
      </c>
      <c r="F33" s="140">
        <v>341100</v>
      </c>
      <c r="G33" s="140">
        <v>341100</v>
      </c>
    </row>
    <row r="34" spans="1:7" s="90" customFormat="1" ht="25.5" hidden="1">
      <c r="A34" s="224"/>
      <c r="B34" s="229"/>
      <c r="C34" s="149" t="s">
        <v>444</v>
      </c>
      <c r="D34" s="149"/>
      <c r="E34" s="151" t="s">
        <v>445</v>
      </c>
      <c r="F34" s="230">
        <f>F35+F36</f>
        <v>101000</v>
      </c>
      <c r="G34" s="230">
        <f>G35+G36</f>
        <v>101000</v>
      </c>
    </row>
    <row r="35" spans="1:7" s="90" customFormat="1" ht="51" hidden="1">
      <c r="A35" s="224"/>
      <c r="B35" s="229"/>
      <c r="C35" s="149"/>
      <c r="D35" s="149">
        <v>100</v>
      </c>
      <c r="E35" s="151" t="s">
        <v>423</v>
      </c>
      <c r="F35" s="230">
        <v>28503</v>
      </c>
      <c r="G35" s="230">
        <v>28503</v>
      </c>
    </row>
    <row r="36" spans="1:7" s="90" customFormat="1" ht="27.75" customHeight="1" hidden="1">
      <c r="A36" s="224"/>
      <c r="B36" s="229"/>
      <c r="C36" s="149"/>
      <c r="D36" s="149">
        <v>200</v>
      </c>
      <c r="E36" s="151" t="s">
        <v>435</v>
      </c>
      <c r="F36" s="230">
        <v>72497</v>
      </c>
      <c r="G36" s="230">
        <v>72497</v>
      </c>
    </row>
    <row r="37" spans="1:7" s="90" customFormat="1" ht="25.5" hidden="1">
      <c r="A37" s="224"/>
      <c r="B37" s="229"/>
      <c r="C37" s="149" t="s">
        <v>446</v>
      </c>
      <c r="D37" s="149"/>
      <c r="E37" s="151" t="s">
        <v>447</v>
      </c>
      <c r="F37" s="230">
        <f>F38+F39</f>
        <v>125100</v>
      </c>
      <c r="G37" s="230">
        <f>G38+G39</f>
        <v>125100</v>
      </c>
    </row>
    <row r="38" spans="1:7" s="90" customFormat="1" ht="51" hidden="1">
      <c r="A38" s="224"/>
      <c r="B38" s="229"/>
      <c r="C38" s="149"/>
      <c r="D38" s="149">
        <v>100</v>
      </c>
      <c r="E38" s="151" t="s">
        <v>423</v>
      </c>
      <c r="F38" s="230">
        <v>121478</v>
      </c>
      <c r="G38" s="230">
        <v>121478</v>
      </c>
    </row>
    <row r="39" spans="1:7" s="90" customFormat="1" ht="30" customHeight="1" hidden="1">
      <c r="A39" s="224"/>
      <c r="B39" s="229"/>
      <c r="C39" s="149"/>
      <c r="D39" s="149">
        <v>200</v>
      </c>
      <c r="E39" s="151" t="s">
        <v>435</v>
      </c>
      <c r="F39" s="230">
        <v>3622</v>
      </c>
      <c r="G39" s="230">
        <v>3622</v>
      </c>
    </row>
    <row r="40" spans="1:7" s="90" customFormat="1" ht="51" hidden="1">
      <c r="A40" s="224"/>
      <c r="B40" s="229"/>
      <c r="C40" s="149" t="s">
        <v>449</v>
      </c>
      <c r="D40" s="149"/>
      <c r="E40" s="151" t="s">
        <v>450</v>
      </c>
      <c r="F40" s="230">
        <f>F41+F42</f>
        <v>23000</v>
      </c>
      <c r="G40" s="230">
        <f>G41+G42</f>
        <v>23000</v>
      </c>
    </row>
    <row r="41" spans="1:7" s="90" customFormat="1" ht="51" hidden="1">
      <c r="A41" s="224"/>
      <c r="B41" s="229"/>
      <c r="C41" s="149"/>
      <c r="D41" s="149">
        <v>100</v>
      </c>
      <c r="E41" s="151" t="s">
        <v>423</v>
      </c>
      <c r="F41" s="230">
        <v>15598</v>
      </c>
      <c r="G41" s="230">
        <v>15598</v>
      </c>
    </row>
    <row r="42" spans="1:7" s="90" customFormat="1" ht="26.25" customHeight="1" hidden="1">
      <c r="A42" s="224"/>
      <c r="B42" s="229"/>
      <c r="C42" s="149"/>
      <c r="D42" s="149">
        <v>200</v>
      </c>
      <c r="E42" s="151" t="s">
        <v>435</v>
      </c>
      <c r="F42" s="230">
        <v>7402</v>
      </c>
      <c r="G42" s="230">
        <v>7402</v>
      </c>
    </row>
    <row r="43" spans="1:7" s="90" customFormat="1" ht="51" hidden="1">
      <c r="A43" s="224"/>
      <c r="B43" s="229"/>
      <c r="C43" s="149" t="s">
        <v>451</v>
      </c>
      <c r="D43" s="149"/>
      <c r="E43" s="151" t="s">
        <v>452</v>
      </c>
      <c r="F43" s="230">
        <f>F44</f>
        <v>240300</v>
      </c>
      <c r="G43" s="230">
        <f>G44</f>
        <v>240300</v>
      </c>
    </row>
    <row r="44" spans="1:7" s="90" customFormat="1" ht="51" hidden="1">
      <c r="A44" s="224"/>
      <c r="B44" s="229"/>
      <c r="C44" s="149"/>
      <c r="D44" s="149">
        <v>100</v>
      </c>
      <c r="E44" s="151" t="s">
        <v>423</v>
      </c>
      <c r="F44" s="230">
        <v>240300</v>
      </c>
      <c r="G44" s="230">
        <v>240300</v>
      </c>
    </row>
    <row r="45" spans="1:7" s="90" customFormat="1" ht="25.5" hidden="1">
      <c r="A45" s="224"/>
      <c r="B45" s="229"/>
      <c r="C45" s="149"/>
      <c r="D45" s="149">
        <v>200</v>
      </c>
      <c r="E45" s="151" t="s">
        <v>448</v>
      </c>
      <c r="F45" s="230"/>
      <c r="G45" s="230"/>
    </row>
    <row r="46" spans="1:7" s="90" customFormat="1" ht="63.75" hidden="1">
      <c r="A46" s="224"/>
      <c r="B46" s="229"/>
      <c r="C46" s="119" t="s">
        <v>454</v>
      </c>
      <c r="D46" s="119"/>
      <c r="E46" s="120" t="s">
        <v>1331</v>
      </c>
      <c r="F46" s="230">
        <f>F47</f>
        <v>9400</v>
      </c>
      <c r="G46" s="230">
        <f>G47</f>
        <v>9400</v>
      </c>
    </row>
    <row r="47" spans="1:7" s="90" customFormat="1" ht="24" customHeight="1" hidden="1">
      <c r="A47" s="224"/>
      <c r="B47" s="229"/>
      <c r="C47" s="149"/>
      <c r="D47" s="149">
        <v>200</v>
      </c>
      <c r="E47" s="151" t="s">
        <v>435</v>
      </c>
      <c r="F47" s="230">
        <v>9400</v>
      </c>
      <c r="G47" s="230">
        <v>9400</v>
      </c>
    </row>
    <row r="48" spans="1:7" s="90" customFormat="1" ht="12.75" hidden="1">
      <c r="A48" s="224"/>
      <c r="B48" s="226" t="s">
        <v>46</v>
      </c>
      <c r="C48" s="233"/>
      <c r="D48" s="149"/>
      <c r="E48" s="233" t="s">
        <v>47</v>
      </c>
      <c r="F48" s="230">
        <f aca="true" t="shared" si="2" ref="F48:G51">F49</f>
        <v>3300</v>
      </c>
      <c r="G48" s="230">
        <f t="shared" si="2"/>
        <v>27000</v>
      </c>
    </row>
    <row r="49" spans="1:7" s="90" customFormat="1" ht="12.75" hidden="1">
      <c r="A49" s="224"/>
      <c r="B49" s="226"/>
      <c r="C49" s="149" t="s">
        <v>417</v>
      </c>
      <c r="D49" s="186"/>
      <c r="E49" s="151" t="s">
        <v>418</v>
      </c>
      <c r="F49" s="230">
        <f t="shared" si="2"/>
        <v>3300</v>
      </c>
      <c r="G49" s="230">
        <f t="shared" si="2"/>
        <v>27000</v>
      </c>
    </row>
    <row r="50" spans="1:7" s="90" customFormat="1" ht="38.25" hidden="1">
      <c r="A50" s="224"/>
      <c r="B50" s="226"/>
      <c r="C50" s="149" t="s">
        <v>437</v>
      </c>
      <c r="D50" s="149"/>
      <c r="E50" s="151" t="s">
        <v>438</v>
      </c>
      <c r="F50" s="230">
        <f t="shared" si="2"/>
        <v>3300</v>
      </c>
      <c r="G50" s="230">
        <f t="shared" si="2"/>
        <v>27000</v>
      </c>
    </row>
    <row r="51" spans="1:7" s="90" customFormat="1" ht="41.25" customHeight="1" hidden="1">
      <c r="A51" s="224"/>
      <c r="B51" s="226"/>
      <c r="C51" s="149" t="s">
        <v>460</v>
      </c>
      <c r="D51" s="149"/>
      <c r="E51" s="151" t="s">
        <v>461</v>
      </c>
      <c r="F51" s="230">
        <f t="shared" si="2"/>
        <v>3300</v>
      </c>
      <c r="G51" s="230">
        <f t="shared" si="2"/>
        <v>27000</v>
      </c>
    </row>
    <row r="52" spans="1:7" s="90" customFormat="1" ht="25.5" hidden="1">
      <c r="A52" s="224"/>
      <c r="B52" s="226"/>
      <c r="C52" s="149"/>
      <c r="D52" s="149">
        <v>200</v>
      </c>
      <c r="E52" s="151" t="s">
        <v>435</v>
      </c>
      <c r="F52" s="230">
        <v>3300</v>
      </c>
      <c r="G52" s="230">
        <v>27000</v>
      </c>
    </row>
    <row r="53" spans="1:7" s="90" customFormat="1" ht="12.75" hidden="1">
      <c r="A53" s="224"/>
      <c r="B53" s="226" t="s">
        <v>462</v>
      </c>
      <c r="C53" s="226"/>
      <c r="D53" s="226"/>
      <c r="E53" s="227" t="s">
        <v>51</v>
      </c>
      <c r="F53" s="228">
        <f aca="true" t="shared" si="3" ref="F53:G56">F54</f>
        <v>500000</v>
      </c>
      <c r="G53" s="228">
        <f t="shared" si="3"/>
        <v>500000</v>
      </c>
    </row>
    <row r="54" spans="1:7" s="90" customFormat="1" ht="38.25" hidden="1">
      <c r="A54" s="224"/>
      <c r="B54" s="226"/>
      <c r="C54" s="149" t="s">
        <v>463</v>
      </c>
      <c r="D54" s="229"/>
      <c r="E54" s="232" t="s">
        <v>464</v>
      </c>
      <c r="F54" s="228">
        <f t="shared" si="3"/>
        <v>500000</v>
      </c>
      <c r="G54" s="228">
        <f t="shared" si="3"/>
        <v>500000</v>
      </c>
    </row>
    <row r="55" spans="1:7" s="90" customFormat="1" ht="25.5" hidden="1">
      <c r="A55" s="224"/>
      <c r="B55" s="226"/>
      <c r="C55" s="149" t="s">
        <v>465</v>
      </c>
      <c r="D55" s="149"/>
      <c r="E55" s="151" t="s">
        <v>466</v>
      </c>
      <c r="F55" s="230">
        <f t="shared" si="3"/>
        <v>500000</v>
      </c>
      <c r="G55" s="230">
        <f t="shared" si="3"/>
        <v>500000</v>
      </c>
    </row>
    <row r="56" spans="1:7" s="90" customFormat="1" ht="25.5" hidden="1">
      <c r="A56" s="224"/>
      <c r="B56" s="226"/>
      <c r="C56" s="149" t="s">
        <v>467</v>
      </c>
      <c r="D56" s="149"/>
      <c r="E56" s="151" t="s">
        <v>468</v>
      </c>
      <c r="F56" s="230">
        <f t="shared" si="3"/>
        <v>500000</v>
      </c>
      <c r="G56" s="230">
        <f t="shared" si="3"/>
        <v>500000</v>
      </c>
    </row>
    <row r="57" spans="1:7" s="90" customFormat="1" ht="12.75" hidden="1">
      <c r="A57" s="224"/>
      <c r="B57" s="226"/>
      <c r="C57" s="149"/>
      <c r="D57" s="149">
        <v>800</v>
      </c>
      <c r="E57" s="151" t="s">
        <v>436</v>
      </c>
      <c r="F57" s="230">
        <v>500000</v>
      </c>
      <c r="G57" s="230">
        <v>500000</v>
      </c>
    </row>
    <row r="58" spans="1:7" s="90" customFormat="1" ht="12.75" customHeight="1">
      <c r="A58" s="224"/>
      <c r="B58" s="226" t="s">
        <v>469</v>
      </c>
      <c r="C58" s="226"/>
      <c r="D58" s="226"/>
      <c r="E58" s="227" t="s">
        <v>58</v>
      </c>
      <c r="F58" s="228">
        <f>F59+F70+F75</f>
        <v>14792946.71</v>
      </c>
      <c r="G58" s="228">
        <f>G59+G70</f>
        <v>13361100</v>
      </c>
    </row>
    <row r="59" spans="1:7" s="90" customFormat="1" ht="24" customHeight="1" hidden="1">
      <c r="A59" s="224"/>
      <c r="B59" s="226"/>
      <c r="C59" s="149" t="s">
        <v>470</v>
      </c>
      <c r="D59" s="149"/>
      <c r="E59" s="151" t="s">
        <v>471</v>
      </c>
      <c r="F59" s="228">
        <f>F60</f>
        <v>100600</v>
      </c>
      <c r="G59" s="228">
        <f>G60</f>
        <v>100600</v>
      </c>
    </row>
    <row r="60" spans="1:7" s="90" customFormat="1" ht="27" customHeight="1" hidden="1">
      <c r="A60" s="224"/>
      <c r="B60" s="226"/>
      <c r="C60" s="149" t="s">
        <v>473</v>
      </c>
      <c r="D60" s="149"/>
      <c r="E60" s="151" t="s">
        <v>474</v>
      </c>
      <c r="F60" s="228">
        <f>F61+F64+F67</f>
        <v>100600</v>
      </c>
      <c r="G60" s="228">
        <f>G61+G64+G67</f>
        <v>100600</v>
      </c>
    </row>
    <row r="61" spans="1:7" s="90" customFormat="1" ht="21.75" customHeight="1" hidden="1">
      <c r="A61" s="224"/>
      <c r="B61" s="226"/>
      <c r="C61" s="149" t="s">
        <v>475</v>
      </c>
      <c r="D61" s="149"/>
      <c r="E61" s="151" t="s">
        <v>476</v>
      </c>
      <c r="F61" s="230">
        <f>F62</f>
        <v>57600</v>
      </c>
      <c r="G61" s="230">
        <f>G62</f>
        <v>57600</v>
      </c>
    </row>
    <row r="62" spans="1:7" s="90" customFormat="1" ht="18" customHeight="1" hidden="1">
      <c r="A62" s="224"/>
      <c r="B62" s="226"/>
      <c r="C62" s="149" t="s">
        <v>478</v>
      </c>
      <c r="D62" s="110"/>
      <c r="E62" s="151" t="s">
        <v>479</v>
      </c>
      <c r="F62" s="230">
        <f>F63</f>
        <v>57600</v>
      </c>
      <c r="G62" s="230">
        <f>G63</f>
        <v>57600</v>
      </c>
    </row>
    <row r="63" spans="1:7" s="90" customFormat="1" ht="27" customHeight="1" hidden="1">
      <c r="A63" s="224"/>
      <c r="B63" s="226"/>
      <c r="C63" s="149"/>
      <c r="D63" s="149">
        <v>200</v>
      </c>
      <c r="E63" s="151" t="s">
        <v>435</v>
      </c>
      <c r="F63" s="230">
        <v>57600</v>
      </c>
      <c r="G63" s="230">
        <v>57600</v>
      </c>
    </row>
    <row r="64" spans="1:7" s="90" customFormat="1" ht="27" customHeight="1" hidden="1">
      <c r="A64" s="224"/>
      <c r="B64" s="226"/>
      <c r="C64" s="149" t="s">
        <v>480</v>
      </c>
      <c r="D64" s="110"/>
      <c r="E64" s="151" t="s">
        <v>481</v>
      </c>
      <c r="F64" s="230">
        <f>F65</f>
        <v>15000</v>
      </c>
      <c r="G64" s="230">
        <f>G65</f>
        <v>15000</v>
      </c>
    </row>
    <row r="65" spans="1:7" s="90" customFormat="1" ht="16.5" customHeight="1" hidden="1">
      <c r="A65" s="224"/>
      <c r="B65" s="226"/>
      <c r="C65" s="149" t="s">
        <v>483</v>
      </c>
      <c r="D65" s="110"/>
      <c r="E65" s="151" t="s">
        <v>484</v>
      </c>
      <c r="F65" s="230">
        <f>F66</f>
        <v>15000</v>
      </c>
      <c r="G65" s="230">
        <f>G66</f>
        <v>15000</v>
      </c>
    </row>
    <row r="66" spans="1:7" s="90" customFormat="1" ht="27" customHeight="1" hidden="1">
      <c r="A66" s="224"/>
      <c r="B66" s="226"/>
      <c r="C66" s="149"/>
      <c r="D66" s="149">
        <v>200</v>
      </c>
      <c r="E66" s="151" t="s">
        <v>435</v>
      </c>
      <c r="F66" s="230">
        <v>15000</v>
      </c>
      <c r="G66" s="230">
        <v>15000</v>
      </c>
    </row>
    <row r="67" spans="1:7" s="90" customFormat="1" ht="27" customHeight="1" hidden="1">
      <c r="A67" s="224"/>
      <c r="B67" s="226"/>
      <c r="C67" s="149" t="s">
        <v>485</v>
      </c>
      <c r="D67" s="110"/>
      <c r="E67" s="151" t="s">
        <v>486</v>
      </c>
      <c r="F67" s="230">
        <f>F68</f>
        <v>28000</v>
      </c>
      <c r="G67" s="230">
        <f>G68</f>
        <v>28000</v>
      </c>
    </row>
    <row r="68" spans="1:7" s="90" customFormat="1" ht="27" customHeight="1" hidden="1">
      <c r="A68" s="224"/>
      <c r="B68" s="226"/>
      <c r="C68" s="149" t="s">
        <v>488</v>
      </c>
      <c r="D68" s="110"/>
      <c r="E68" s="151" t="s">
        <v>489</v>
      </c>
      <c r="F68" s="230">
        <f>F69</f>
        <v>28000</v>
      </c>
      <c r="G68" s="230">
        <f>G69</f>
        <v>28000</v>
      </c>
    </row>
    <row r="69" spans="1:7" s="90" customFormat="1" ht="27" customHeight="1" hidden="1">
      <c r="A69" s="224"/>
      <c r="B69" s="226"/>
      <c r="C69" s="149"/>
      <c r="D69" s="149">
        <v>200</v>
      </c>
      <c r="E69" s="151" t="s">
        <v>435</v>
      </c>
      <c r="F69" s="230">
        <v>28000</v>
      </c>
      <c r="G69" s="230">
        <v>28000</v>
      </c>
    </row>
    <row r="70" spans="1:7" s="90" customFormat="1" ht="12.75" customHeight="1" hidden="1">
      <c r="A70" s="224"/>
      <c r="B70" s="226"/>
      <c r="C70" s="149" t="s">
        <v>417</v>
      </c>
      <c r="D70" s="186"/>
      <c r="E70" s="151" t="s">
        <v>418</v>
      </c>
      <c r="F70" s="228">
        <f>F71+F89</f>
        <v>13133600</v>
      </c>
      <c r="G70" s="228">
        <f>G71+G89</f>
        <v>13260500</v>
      </c>
    </row>
    <row r="71" spans="1:7" s="90" customFormat="1" ht="38.25" hidden="1">
      <c r="A71" s="224"/>
      <c r="B71" s="229"/>
      <c r="C71" s="149" t="s">
        <v>517</v>
      </c>
      <c r="D71" s="149"/>
      <c r="E71" s="151" t="s">
        <v>518</v>
      </c>
      <c r="F71" s="228">
        <f>F72+F83+F85+F87</f>
        <v>11035700</v>
      </c>
      <c r="G71" s="228">
        <f>G72+G83+G85+G87</f>
        <v>11035700</v>
      </c>
    </row>
    <row r="72" spans="1:7" s="90" customFormat="1" ht="25.5" hidden="1">
      <c r="A72" s="224"/>
      <c r="B72" s="229"/>
      <c r="C72" s="149" t="s">
        <v>519</v>
      </c>
      <c r="D72" s="149"/>
      <c r="E72" s="151" t="s">
        <v>520</v>
      </c>
      <c r="F72" s="230">
        <f>F73+F74</f>
        <v>9808700</v>
      </c>
      <c r="G72" s="230">
        <f>G73+G74</f>
        <v>9808700</v>
      </c>
    </row>
    <row r="73" spans="1:7" s="90" customFormat="1" ht="51" hidden="1">
      <c r="A73" s="224"/>
      <c r="B73" s="229"/>
      <c r="C73" s="149"/>
      <c r="D73" s="149">
        <v>100</v>
      </c>
      <c r="E73" s="151" t="s">
        <v>423</v>
      </c>
      <c r="F73" s="228">
        <v>9594700</v>
      </c>
      <c r="G73" s="228">
        <v>9594700</v>
      </c>
    </row>
    <row r="74" spans="1:7" s="90" customFormat="1" ht="25.5" hidden="1">
      <c r="A74" s="224"/>
      <c r="B74" s="229"/>
      <c r="C74" s="149"/>
      <c r="D74" s="149">
        <v>200</v>
      </c>
      <c r="E74" s="151" t="s">
        <v>435</v>
      </c>
      <c r="F74" s="228">
        <v>214000</v>
      </c>
      <c r="G74" s="228">
        <v>214000</v>
      </c>
    </row>
    <row r="75" spans="1:7" s="90" customFormat="1" ht="38.25">
      <c r="A75" s="224"/>
      <c r="B75" s="229"/>
      <c r="C75" s="132" t="s">
        <v>815</v>
      </c>
      <c r="D75" s="133"/>
      <c r="E75" s="134" t="s">
        <v>816</v>
      </c>
      <c r="F75" s="228">
        <f>F77</f>
        <v>1558746.71</v>
      </c>
      <c r="G75" s="228">
        <f>G77</f>
        <v>0</v>
      </c>
    </row>
    <row r="76" spans="1:7" s="90" customFormat="1" ht="38.25">
      <c r="A76" s="224"/>
      <c r="B76" s="229"/>
      <c r="C76" s="229" t="s">
        <v>1332</v>
      </c>
      <c r="D76" s="226"/>
      <c r="E76" s="234" t="s">
        <v>1333</v>
      </c>
      <c r="F76" s="228">
        <f>F77</f>
        <v>1558746.71</v>
      </c>
      <c r="G76" s="228">
        <v>0</v>
      </c>
    </row>
    <row r="77" spans="1:7" s="90" customFormat="1" ht="43.5" customHeight="1">
      <c r="A77" s="224"/>
      <c r="B77" s="229"/>
      <c r="C77" s="229" t="s">
        <v>1334</v>
      </c>
      <c r="D77" s="226"/>
      <c r="E77" s="235" t="s">
        <v>1335</v>
      </c>
      <c r="F77" s="228">
        <f>F78</f>
        <v>1558746.71</v>
      </c>
      <c r="G77" s="228">
        <f>G78</f>
        <v>0</v>
      </c>
    </row>
    <row r="78" spans="1:7" s="90" customFormat="1" ht="25.5">
      <c r="A78" s="224"/>
      <c r="B78" s="229"/>
      <c r="C78" s="226"/>
      <c r="D78" s="149">
        <v>200</v>
      </c>
      <c r="E78" s="151" t="s">
        <v>863</v>
      </c>
      <c r="F78" s="228">
        <f>F80+F81</f>
        <v>1558746.71</v>
      </c>
      <c r="G78" s="228">
        <f>G80+G81</f>
        <v>0</v>
      </c>
    </row>
    <row r="79" spans="1:7" s="90" customFormat="1" ht="12.75">
      <c r="A79" s="224"/>
      <c r="B79" s="229"/>
      <c r="C79" s="226"/>
      <c r="D79" s="149"/>
      <c r="E79" s="151" t="s">
        <v>500</v>
      </c>
      <c r="F79" s="228"/>
      <c r="G79" s="228"/>
    </row>
    <row r="80" spans="1:7" s="90" customFormat="1" ht="12.75">
      <c r="A80" s="224"/>
      <c r="B80" s="229"/>
      <c r="C80" s="226"/>
      <c r="D80" s="149"/>
      <c r="E80" s="151" t="s">
        <v>501</v>
      </c>
      <c r="F80" s="228">
        <v>1543159</v>
      </c>
      <c r="G80" s="228">
        <v>0</v>
      </c>
    </row>
    <row r="81" spans="1:7" s="90" customFormat="1" ht="12.75">
      <c r="A81" s="224"/>
      <c r="B81" s="229"/>
      <c r="C81" s="149"/>
      <c r="D81" s="149"/>
      <c r="E81" s="232" t="s">
        <v>503</v>
      </c>
      <c r="F81" s="228">
        <v>15587.71</v>
      </c>
      <c r="G81" s="228">
        <v>0</v>
      </c>
    </row>
    <row r="82" spans="1:7" s="90" customFormat="1" ht="12.75" hidden="1">
      <c r="A82" s="224"/>
      <c r="B82" s="229"/>
      <c r="C82" s="149"/>
      <c r="D82" s="149"/>
      <c r="E82" s="151"/>
      <c r="F82" s="228"/>
      <c r="G82" s="228"/>
    </row>
    <row r="83" spans="1:7" s="90" customFormat="1" ht="38.25" hidden="1">
      <c r="A83" s="224"/>
      <c r="B83" s="229"/>
      <c r="C83" s="149" t="s">
        <v>521</v>
      </c>
      <c r="D83" s="186"/>
      <c r="E83" s="151" t="s">
        <v>522</v>
      </c>
      <c r="F83" s="230">
        <f>F84</f>
        <v>900000</v>
      </c>
      <c r="G83" s="230">
        <f>G84</f>
        <v>900000</v>
      </c>
    </row>
    <row r="84" spans="1:7" s="90" customFormat="1" ht="25.5" customHeight="1" hidden="1">
      <c r="A84" s="224"/>
      <c r="B84" s="229"/>
      <c r="C84" s="186"/>
      <c r="D84" s="149">
        <v>200</v>
      </c>
      <c r="E84" s="151" t="s">
        <v>435</v>
      </c>
      <c r="F84" s="140">
        <v>900000</v>
      </c>
      <c r="G84" s="140">
        <v>900000</v>
      </c>
    </row>
    <row r="85" spans="1:7" s="90" customFormat="1" ht="25.5" customHeight="1" hidden="1">
      <c r="A85" s="224"/>
      <c r="B85" s="229"/>
      <c r="C85" s="194" t="s">
        <v>525</v>
      </c>
      <c r="D85" s="110"/>
      <c r="E85" s="139" t="s">
        <v>526</v>
      </c>
      <c r="F85" s="140">
        <f>F86</f>
        <v>117000</v>
      </c>
      <c r="G85" s="140">
        <f>G86</f>
        <v>117000</v>
      </c>
    </row>
    <row r="86" spans="1:7" s="90" customFormat="1" ht="25.5" customHeight="1" hidden="1">
      <c r="A86" s="224"/>
      <c r="B86" s="229"/>
      <c r="C86" s="236"/>
      <c r="D86" s="149">
        <v>200</v>
      </c>
      <c r="E86" s="151" t="s">
        <v>435</v>
      </c>
      <c r="F86" s="140">
        <v>117000</v>
      </c>
      <c r="G86" s="140">
        <v>117000</v>
      </c>
    </row>
    <row r="87" spans="1:7" s="90" customFormat="1" ht="25.5" customHeight="1" hidden="1">
      <c r="A87" s="224"/>
      <c r="B87" s="229"/>
      <c r="C87" s="194" t="s">
        <v>527</v>
      </c>
      <c r="D87" s="110"/>
      <c r="E87" s="139" t="s">
        <v>528</v>
      </c>
      <c r="F87" s="140">
        <f>F88</f>
        <v>210000</v>
      </c>
      <c r="G87" s="140">
        <f>G88</f>
        <v>210000</v>
      </c>
    </row>
    <row r="88" spans="1:7" s="90" customFormat="1" ht="20.25" customHeight="1" hidden="1">
      <c r="A88" s="224"/>
      <c r="B88" s="229"/>
      <c r="C88" s="236"/>
      <c r="D88" s="110">
        <v>800</v>
      </c>
      <c r="E88" s="139" t="s">
        <v>436</v>
      </c>
      <c r="F88" s="140">
        <v>210000</v>
      </c>
      <c r="G88" s="140">
        <v>210000</v>
      </c>
    </row>
    <row r="89" spans="1:7" s="90" customFormat="1" ht="42" customHeight="1" hidden="1">
      <c r="A89" s="224"/>
      <c r="B89" s="229"/>
      <c r="C89" s="149" t="s">
        <v>437</v>
      </c>
      <c r="D89" s="149"/>
      <c r="E89" s="151" t="s">
        <v>438</v>
      </c>
      <c r="F89" s="228">
        <f>F90+F93</f>
        <v>2097900</v>
      </c>
      <c r="G89" s="228">
        <f>G90+G93</f>
        <v>2224800</v>
      </c>
    </row>
    <row r="90" spans="1:7" s="90" customFormat="1" ht="57" customHeight="1" hidden="1">
      <c r="A90" s="224"/>
      <c r="B90" s="229"/>
      <c r="C90" s="149" t="s">
        <v>456</v>
      </c>
      <c r="D90" s="149"/>
      <c r="E90" s="151" t="s">
        <v>457</v>
      </c>
      <c r="F90" s="230">
        <f>F91+F92</f>
        <v>829800</v>
      </c>
      <c r="G90" s="230">
        <f>G91+G92</f>
        <v>829800</v>
      </c>
    </row>
    <row r="91" spans="1:7" s="90" customFormat="1" ht="51" hidden="1">
      <c r="A91" s="224"/>
      <c r="B91" s="229"/>
      <c r="C91" s="149"/>
      <c r="D91" s="149">
        <v>100</v>
      </c>
      <c r="E91" s="151" t="s">
        <v>423</v>
      </c>
      <c r="F91" s="140">
        <v>718787</v>
      </c>
      <c r="G91" s="140">
        <v>718787</v>
      </c>
    </row>
    <row r="92" spans="1:7" s="90" customFormat="1" ht="25.5" hidden="1">
      <c r="A92" s="224"/>
      <c r="B92" s="229"/>
      <c r="C92" s="149"/>
      <c r="D92" s="149">
        <v>200</v>
      </c>
      <c r="E92" s="151" t="s">
        <v>435</v>
      </c>
      <c r="F92" s="140">
        <v>111013</v>
      </c>
      <c r="G92" s="140">
        <v>111013</v>
      </c>
    </row>
    <row r="93" spans="1:7" s="90" customFormat="1" ht="12.75" hidden="1">
      <c r="A93" s="224"/>
      <c r="B93" s="229"/>
      <c r="C93" s="149" t="s">
        <v>544</v>
      </c>
      <c r="D93" s="149"/>
      <c r="E93" s="151" t="s">
        <v>63</v>
      </c>
      <c r="F93" s="230">
        <f>F94</f>
        <v>1268100</v>
      </c>
      <c r="G93" s="230">
        <f>G94</f>
        <v>1395000</v>
      </c>
    </row>
    <row r="94" spans="1:7" s="90" customFormat="1" ht="51" hidden="1">
      <c r="A94" s="224"/>
      <c r="B94" s="229"/>
      <c r="C94" s="149"/>
      <c r="D94" s="149">
        <v>100</v>
      </c>
      <c r="E94" s="151" t="s">
        <v>423</v>
      </c>
      <c r="F94" s="230">
        <v>1268100</v>
      </c>
      <c r="G94" s="230">
        <v>1395000</v>
      </c>
    </row>
    <row r="95" spans="1:7" s="90" customFormat="1" ht="12.75" hidden="1">
      <c r="A95" s="224"/>
      <c r="B95" s="218" t="s">
        <v>92</v>
      </c>
      <c r="C95" s="218"/>
      <c r="D95" s="218"/>
      <c r="E95" s="225" t="s">
        <v>546</v>
      </c>
      <c r="F95" s="223">
        <f aca="true" t="shared" si="4" ref="F95:G99">F96</f>
        <v>35000</v>
      </c>
      <c r="G95" s="223">
        <f t="shared" si="4"/>
        <v>35000</v>
      </c>
    </row>
    <row r="96" spans="1:7" s="90" customFormat="1" ht="12.75" hidden="1">
      <c r="A96" s="224"/>
      <c r="B96" s="226" t="s">
        <v>547</v>
      </c>
      <c r="C96" s="226"/>
      <c r="D96" s="226"/>
      <c r="E96" s="227" t="s">
        <v>548</v>
      </c>
      <c r="F96" s="228">
        <f t="shared" si="4"/>
        <v>35000</v>
      </c>
      <c r="G96" s="228">
        <f t="shared" si="4"/>
        <v>35000</v>
      </c>
    </row>
    <row r="97" spans="1:7" s="90" customFormat="1" ht="12.75" hidden="1">
      <c r="A97" s="224"/>
      <c r="B97" s="226"/>
      <c r="C97" s="149" t="s">
        <v>417</v>
      </c>
      <c r="D97" s="186"/>
      <c r="E97" s="151" t="s">
        <v>418</v>
      </c>
      <c r="F97" s="228">
        <f t="shared" si="4"/>
        <v>35000</v>
      </c>
      <c r="G97" s="228">
        <f t="shared" si="4"/>
        <v>35000</v>
      </c>
    </row>
    <row r="98" spans="1:7" s="90" customFormat="1" ht="38.25" hidden="1">
      <c r="A98" s="224"/>
      <c r="B98" s="226"/>
      <c r="C98" s="149" t="s">
        <v>517</v>
      </c>
      <c r="D98" s="149"/>
      <c r="E98" s="151" t="s">
        <v>518</v>
      </c>
      <c r="F98" s="228">
        <f t="shared" si="4"/>
        <v>35000</v>
      </c>
      <c r="G98" s="228">
        <f t="shared" si="4"/>
        <v>35000</v>
      </c>
    </row>
    <row r="99" spans="1:7" s="90" customFormat="1" ht="25.5" hidden="1">
      <c r="A99" s="224"/>
      <c r="B99" s="226"/>
      <c r="C99" s="132" t="s">
        <v>549</v>
      </c>
      <c r="D99" s="149"/>
      <c r="E99" s="151" t="s">
        <v>99</v>
      </c>
      <c r="F99" s="228">
        <f t="shared" si="4"/>
        <v>35000</v>
      </c>
      <c r="G99" s="228">
        <f t="shared" si="4"/>
        <v>35000</v>
      </c>
    </row>
    <row r="100" spans="1:7" s="90" customFormat="1" ht="25.5" hidden="1">
      <c r="A100" s="224"/>
      <c r="B100" s="226"/>
      <c r="C100" s="186"/>
      <c r="D100" s="149">
        <v>200</v>
      </c>
      <c r="E100" s="151" t="s">
        <v>435</v>
      </c>
      <c r="F100" s="230">
        <v>35000</v>
      </c>
      <c r="G100" s="230">
        <v>35000</v>
      </c>
    </row>
    <row r="101" spans="1:7" s="141" customFormat="1" ht="25.5" hidden="1">
      <c r="A101" s="231"/>
      <c r="B101" s="218" t="s">
        <v>100</v>
      </c>
      <c r="C101" s="218"/>
      <c r="D101" s="218"/>
      <c r="E101" s="225" t="s">
        <v>550</v>
      </c>
      <c r="F101" s="223">
        <f>F102+F111</f>
        <v>4509400</v>
      </c>
      <c r="G101" s="223">
        <f>G102+G111</f>
        <v>4509400</v>
      </c>
    </row>
    <row r="102" spans="1:7" s="143" customFormat="1" ht="25.5" hidden="1">
      <c r="A102" s="237"/>
      <c r="B102" s="226" t="s">
        <v>102</v>
      </c>
      <c r="C102" s="226"/>
      <c r="D102" s="226"/>
      <c r="E102" s="227" t="s">
        <v>103</v>
      </c>
      <c r="F102" s="228">
        <f>F103</f>
        <v>4422900</v>
      </c>
      <c r="G102" s="228">
        <f>G103</f>
        <v>4422900</v>
      </c>
    </row>
    <row r="103" spans="1:7" s="143" customFormat="1" ht="12.75" hidden="1">
      <c r="A103" s="237"/>
      <c r="B103" s="226"/>
      <c r="C103" s="149" t="s">
        <v>417</v>
      </c>
      <c r="D103" s="186"/>
      <c r="E103" s="151" t="s">
        <v>418</v>
      </c>
      <c r="F103" s="228">
        <f>F104</f>
        <v>4422900</v>
      </c>
      <c r="G103" s="228">
        <f>G104</f>
        <v>4422900</v>
      </c>
    </row>
    <row r="104" spans="1:7" s="143" customFormat="1" ht="38.25" hidden="1">
      <c r="A104" s="237"/>
      <c r="B104" s="226"/>
      <c r="C104" s="149" t="s">
        <v>517</v>
      </c>
      <c r="D104" s="149"/>
      <c r="E104" s="151" t="s">
        <v>518</v>
      </c>
      <c r="F104" s="228">
        <f>F105+F107</f>
        <v>4422900</v>
      </c>
      <c r="G104" s="228">
        <f>G105+G107</f>
        <v>4422900</v>
      </c>
    </row>
    <row r="105" spans="1:7" s="143" customFormat="1" ht="25.5" hidden="1">
      <c r="A105" s="237"/>
      <c r="B105" s="226"/>
      <c r="C105" s="132" t="s">
        <v>637</v>
      </c>
      <c r="D105" s="149"/>
      <c r="E105" s="151" t="s">
        <v>107</v>
      </c>
      <c r="F105" s="228">
        <f>F106</f>
        <v>30000</v>
      </c>
      <c r="G105" s="228">
        <f>G106</f>
        <v>30000</v>
      </c>
    </row>
    <row r="106" spans="1:7" s="143" customFormat="1" ht="25.5" hidden="1">
      <c r="A106" s="237"/>
      <c r="B106" s="226"/>
      <c r="C106" s="186"/>
      <c r="D106" s="149">
        <v>200</v>
      </c>
      <c r="E106" s="151" t="s">
        <v>435</v>
      </c>
      <c r="F106" s="230">
        <v>30000</v>
      </c>
      <c r="G106" s="230">
        <v>30000</v>
      </c>
    </row>
    <row r="107" spans="1:7" s="143" customFormat="1" ht="38.25" hidden="1">
      <c r="A107" s="237"/>
      <c r="B107" s="226"/>
      <c r="C107" s="132" t="s">
        <v>638</v>
      </c>
      <c r="D107" s="149"/>
      <c r="E107" s="151" t="s">
        <v>639</v>
      </c>
      <c r="F107" s="230">
        <f>F108+F109+F110</f>
        <v>4392900</v>
      </c>
      <c r="G107" s="230">
        <f>G108+G109+G110</f>
        <v>4392900</v>
      </c>
    </row>
    <row r="108" spans="1:7" s="143" customFormat="1" ht="51" hidden="1">
      <c r="A108" s="237"/>
      <c r="B108" s="226"/>
      <c r="C108" s="229"/>
      <c r="D108" s="229" t="s">
        <v>431</v>
      </c>
      <c r="E108" s="232" t="s">
        <v>432</v>
      </c>
      <c r="F108" s="140">
        <v>3905100</v>
      </c>
      <c r="G108" s="140">
        <v>3905100</v>
      </c>
    </row>
    <row r="109" spans="1:7" s="143" customFormat="1" ht="25.5" hidden="1">
      <c r="A109" s="237"/>
      <c r="B109" s="226"/>
      <c r="C109" s="229"/>
      <c r="D109" s="149">
        <v>200</v>
      </c>
      <c r="E109" s="151" t="s">
        <v>435</v>
      </c>
      <c r="F109" s="140">
        <v>450300</v>
      </c>
      <c r="G109" s="140">
        <v>450300</v>
      </c>
    </row>
    <row r="110" spans="1:7" s="143" customFormat="1" ht="12.75" hidden="1">
      <c r="A110" s="237"/>
      <c r="B110" s="226"/>
      <c r="C110" s="226"/>
      <c r="D110" s="229" t="s">
        <v>640</v>
      </c>
      <c r="E110" s="232" t="s">
        <v>436</v>
      </c>
      <c r="F110" s="140">
        <v>37500</v>
      </c>
      <c r="G110" s="140">
        <v>37500</v>
      </c>
    </row>
    <row r="111" spans="1:7" s="143" customFormat="1" ht="25.5" hidden="1">
      <c r="A111" s="237"/>
      <c r="B111" s="226" t="s">
        <v>187</v>
      </c>
      <c r="C111" s="149"/>
      <c r="D111" s="113"/>
      <c r="E111" s="227" t="s">
        <v>188</v>
      </c>
      <c r="F111" s="230">
        <f>F112</f>
        <v>86500</v>
      </c>
      <c r="G111" s="230">
        <f>G112</f>
        <v>86500</v>
      </c>
    </row>
    <row r="112" spans="1:7" s="143" customFormat="1" ht="12.75" hidden="1">
      <c r="A112" s="237"/>
      <c r="B112" s="226"/>
      <c r="C112" s="149" t="s">
        <v>417</v>
      </c>
      <c r="D112" s="186"/>
      <c r="E112" s="151" t="s">
        <v>418</v>
      </c>
      <c r="F112" s="230">
        <f>F113</f>
        <v>86500</v>
      </c>
      <c r="G112" s="230">
        <f>G113</f>
        <v>86500</v>
      </c>
    </row>
    <row r="113" spans="1:7" s="143" customFormat="1" ht="38.25" hidden="1">
      <c r="A113" s="237"/>
      <c r="B113" s="226"/>
      <c r="C113" s="149" t="s">
        <v>437</v>
      </c>
      <c r="D113" s="149"/>
      <c r="E113" s="151" t="s">
        <v>438</v>
      </c>
      <c r="F113" s="230">
        <f>F114+F116</f>
        <v>86500</v>
      </c>
      <c r="G113" s="230">
        <f>G114+G116</f>
        <v>86500</v>
      </c>
    </row>
    <row r="114" spans="1:7" s="143" customFormat="1" ht="25.5" hidden="1">
      <c r="A114" s="237"/>
      <c r="B114" s="226"/>
      <c r="C114" s="238" t="s">
        <v>692</v>
      </c>
      <c r="D114" s="110"/>
      <c r="E114" s="151" t="s">
        <v>693</v>
      </c>
      <c r="F114" s="230">
        <f>F115</f>
        <v>84100</v>
      </c>
      <c r="G114" s="230">
        <f>G115</f>
        <v>84100</v>
      </c>
    </row>
    <row r="115" spans="1:7" s="143" customFormat="1" ht="51" hidden="1">
      <c r="A115" s="237"/>
      <c r="B115" s="226"/>
      <c r="C115" s="238"/>
      <c r="D115" s="149">
        <v>100</v>
      </c>
      <c r="E115" s="151" t="s">
        <v>423</v>
      </c>
      <c r="F115" s="230">
        <v>84100</v>
      </c>
      <c r="G115" s="230">
        <v>84100</v>
      </c>
    </row>
    <row r="116" spans="1:7" s="143" customFormat="1" ht="25.5" hidden="1">
      <c r="A116" s="237"/>
      <c r="B116" s="226"/>
      <c r="C116" s="121" t="s">
        <v>458</v>
      </c>
      <c r="D116" s="122"/>
      <c r="E116" s="123" t="s">
        <v>459</v>
      </c>
      <c r="F116" s="230">
        <f>F117</f>
        <v>2400</v>
      </c>
      <c r="G116" s="230">
        <f>G117</f>
        <v>2400</v>
      </c>
    </row>
    <row r="117" spans="1:7" s="143" customFormat="1" ht="25.5" hidden="1">
      <c r="A117" s="237"/>
      <c r="B117" s="226"/>
      <c r="C117" s="149"/>
      <c r="D117" s="149">
        <v>200</v>
      </c>
      <c r="E117" s="151" t="s">
        <v>435</v>
      </c>
      <c r="F117" s="230">
        <v>2400</v>
      </c>
      <c r="G117" s="230">
        <v>2400</v>
      </c>
    </row>
    <row r="118" spans="1:7" s="90" customFormat="1" ht="12.75" hidden="1">
      <c r="A118" s="224"/>
      <c r="B118" s="218" t="s">
        <v>108</v>
      </c>
      <c r="C118" s="218"/>
      <c r="D118" s="218"/>
      <c r="E118" s="225" t="s">
        <v>696</v>
      </c>
      <c r="F118" s="223">
        <f>F119+F147+F154+F168</f>
        <v>72056080</v>
      </c>
      <c r="G118" s="223">
        <f>G119+G147+G154+G168</f>
        <v>75084400</v>
      </c>
    </row>
    <row r="119" spans="1:7" s="90" customFormat="1" ht="12.75" hidden="1">
      <c r="A119" s="224"/>
      <c r="B119" s="226" t="s">
        <v>191</v>
      </c>
      <c r="C119" s="226"/>
      <c r="D119" s="226"/>
      <c r="E119" s="227" t="s">
        <v>192</v>
      </c>
      <c r="F119" s="228">
        <f>F120+F143</f>
        <v>168180</v>
      </c>
      <c r="G119" s="228">
        <f>G120+G143</f>
        <v>165200</v>
      </c>
    </row>
    <row r="120" spans="1:7" s="90" customFormat="1" ht="38.25" hidden="1">
      <c r="A120" s="224"/>
      <c r="B120" s="226"/>
      <c r="C120" s="149" t="s">
        <v>697</v>
      </c>
      <c r="D120" s="149"/>
      <c r="E120" s="151" t="s">
        <v>698</v>
      </c>
      <c r="F120" s="228">
        <f>F121</f>
        <v>101980</v>
      </c>
      <c r="G120" s="228">
        <f>G121</f>
        <v>99000</v>
      </c>
    </row>
    <row r="121" spans="1:7" s="90" customFormat="1" ht="12.75" hidden="1">
      <c r="A121" s="224"/>
      <c r="B121" s="226"/>
      <c r="C121" s="149" t="s">
        <v>699</v>
      </c>
      <c r="D121" s="110"/>
      <c r="E121" s="151" t="s">
        <v>700</v>
      </c>
      <c r="F121" s="140">
        <f>F122+F125+F134+F137+F140</f>
        <v>101980</v>
      </c>
      <c r="G121" s="140">
        <f>G122+G125+G134+G137+G140</f>
        <v>99000</v>
      </c>
    </row>
    <row r="122" spans="1:7" s="90" customFormat="1" ht="25.5" hidden="1">
      <c r="A122" s="224"/>
      <c r="B122" s="226"/>
      <c r="C122" s="149" t="s">
        <v>701</v>
      </c>
      <c r="D122" s="110"/>
      <c r="E122" s="151" t="s">
        <v>702</v>
      </c>
      <c r="F122" s="140">
        <f>F123</f>
        <v>5000</v>
      </c>
      <c r="G122" s="140">
        <f>G123</f>
        <v>5000</v>
      </c>
    </row>
    <row r="123" spans="1:7" s="90" customFormat="1" ht="25.5" hidden="1">
      <c r="A123" s="224"/>
      <c r="B123" s="226"/>
      <c r="C123" s="149" t="s">
        <v>703</v>
      </c>
      <c r="D123" s="110"/>
      <c r="E123" s="151" t="s">
        <v>704</v>
      </c>
      <c r="F123" s="140">
        <f>F124</f>
        <v>5000</v>
      </c>
      <c r="G123" s="140">
        <f>G124</f>
        <v>5000</v>
      </c>
    </row>
    <row r="124" spans="1:7" s="90" customFormat="1" ht="25.5" hidden="1">
      <c r="A124" s="224"/>
      <c r="B124" s="226"/>
      <c r="C124" s="149"/>
      <c r="D124" s="149">
        <v>200</v>
      </c>
      <c r="E124" s="151" t="s">
        <v>435</v>
      </c>
      <c r="F124" s="140">
        <v>5000</v>
      </c>
      <c r="G124" s="140">
        <v>5000</v>
      </c>
    </row>
    <row r="125" spans="1:7" s="90" customFormat="1" ht="25.5" hidden="1">
      <c r="A125" s="224"/>
      <c r="B125" s="226"/>
      <c r="C125" s="149" t="s">
        <v>705</v>
      </c>
      <c r="D125" s="110"/>
      <c r="E125" s="151" t="s">
        <v>706</v>
      </c>
      <c r="F125" s="140">
        <f>F126+F128+F130+F132</f>
        <v>12980</v>
      </c>
      <c r="G125" s="140">
        <f>G126+G128+G130+G132</f>
        <v>10000</v>
      </c>
    </row>
    <row r="126" spans="1:7" s="90" customFormat="1" ht="25.5" hidden="1">
      <c r="A126" s="224"/>
      <c r="B126" s="226"/>
      <c r="C126" s="149" t="s">
        <v>707</v>
      </c>
      <c r="D126" s="110"/>
      <c r="E126" s="151" t="s">
        <v>708</v>
      </c>
      <c r="F126" s="140">
        <f>F127</f>
        <v>5000</v>
      </c>
      <c r="G126" s="140">
        <f>G127</f>
        <v>5000</v>
      </c>
    </row>
    <row r="127" spans="1:7" s="90" customFormat="1" ht="12.75" hidden="1">
      <c r="A127" s="224"/>
      <c r="B127" s="226"/>
      <c r="C127" s="149"/>
      <c r="D127" s="110">
        <v>800</v>
      </c>
      <c r="E127" s="151" t="s">
        <v>436</v>
      </c>
      <c r="F127" s="140">
        <v>5000</v>
      </c>
      <c r="G127" s="140">
        <v>5000</v>
      </c>
    </row>
    <row r="128" spans="1:7" s="90" customFormat="1" ht="25.5" hidden="1">
      <c r="A128" s="224"/>
      <c r="B128" s="226"/>
      <c r="C128" s="149" t="s">
        <v>709</v>
      </c>
      <c r="D128" s="110"/>
      <c r="E128" s="151" t="s">
        <v>710</v>
      </c>
      <c r="F128" s="140">
        <f>F129</f>
        <v>5000</v>
      </c>
      <c r="G128" s="140">
        <f>G129</f>
        <v>5000</v>
      </c>
    </row>
    <row r="129" spans="1:7" s="90" customFormat="1" ht="12.75" hidden="1">
      <c r="A129" s="224"/>
      <c r="B129" s="226"/>
      <c r="C129" s="149"/>
      <c r="D129" s="110">
        <v>800</v>
      </c>
      <c r="E129" s="151" t="s">
        <v>436</v>
      </c>
      <c r="F129" s="140">
        <v>5000</v>
      </c>
      <c r="G129" s="140">
        <v>5000</v>
      </c>
    </row>
    <row r="130" spans="1:7" s="90" customFormat="1" ht="38.25" hidden="1">
      <c r="A130" s="224"/>
      <c r="B130" s="226"/>
      <c r="C130" s="149" t="s">
        <v>711</v>
      </c>
      <c r="D130" s="110"/>
      <c r="E130" s="151" t="s">
        <v>712</v>
      </c>
      <c r="F130" s="140">
        <f>F131</f>
        <v>2720</v>
      </c>
      <c r="G130" s="140">
        <f>G131</f>
        <v>0</v>
      </c>
    </row>
    <row r="131" spans="1:7" s="90" customFormat="1" ht="12.75" hidden="1">
      <c r="A131" s="224"/>
      <c r="B131" s="226"/>
      <c r="C131" s="149"/>
      <c r="D131" s="110">
        <v>800</v>
      </c>
      <c r="E131" s="151" t="s">
        <v>436</v>
      </c>
      <c r="F131" s="140">
        <v>2720</v>
      </c>
      <c r="G131" s="140">
        <v>0</v>
      </c>
    </row>
    <row r="132" spans="1:7" s="90" customFormat="1" ht="51" hidden="1">
      <c r="A132" s="224"/>
      <c r="B132" s="226"/>
      <c r="C132" s="149" t="s">
        <v>713</v>
      </c>
      <c r="D132" s="110"/>
      <c r="E132" s="151" t="s">
        <v>714</v>
      </c>
      <c r="F132" s="140">
        <f>F133</f>
        <v>260</v>
      </c>
      <c r="G132" s="140">
        <f>G133</f>
        <v>0</v>
      </c>
    </row>
    <row r="133" spans="1:7" s="90" customFormat="1" ht="12.75" hidden="1">
      <c r="A133" s="224"/>
      <c r="B133" s="226"/>
      <c r="C133" s="149"/>
      <c r="D133" s="110">
        <v>800</v>
      </c>
      <c r="E133" s="151" t="s">
        <v>436</v>
      </c>
      <c r="F133" s="140">
        <v>260</v>
      </c>
      <c r="G133" s="140">
        <v>0</v>
      </c>
    </row>
    <row r="134" spans="1:7" s="90" customFormat="1" ht="25.5" hidden="1">
      <c r="A134" s="224"/>
      <c r="B134" s="226"/>
      <c r="C134" s="149" t="s">
        <v>715</v>
      </c>
      <c r="D134" s="110"/>
      <c r="E134" s="151" t="s">
        <v>716</v>
      </c>
      <c r="F134" s="140">
        <f>F135</f>
        <v>60000</v>
      </c>
      <c r="G134" s="140">
        <f>G135</f>
        <v>60000</v>
      </c>
    </row>
    <row r="135" spans="1:7" s="90" customFormat="1" ht="12.75" hidden="1">
      <c r="A135" s="224"/>
      <c r="B135" s="226"/>
      <c r="C135" s="149" t="s">
        <v>717</v>
      </c>
      <c r="D135" s="110"/>
      <c r="E135" s="151" t="s">
        <v>718</v>
      </c>
      <c r="F135" s="140">
        <f>F136</f>
        <v>60000</v>
      </c>
      <c r="G135" s="140">
        <f>G136</f>
        <v>60000</v>
      </c>
    </row>
    <row r="136" spans="1:7" s="90" customFormat="1" ht="25.5" hidden="1">
      <c r="A136" s="224"/>
      <c r="B136" s="226"/>
      <c r="C136" s="149"/>
      <c r="D136" s="149">
        <v>200</v>
      </c>
      <c r="E136" s="151" t="s">
        <v>435</v>
      </c>
      <c r="F136" s="140">
        <v>60000</v>
      </c>
      <c r="G136" s="140">
        <v>60000</v>
      </c>
    </row>
    <row r="137" spans="1:7" s="90" customFormat="1" ht="25.5" hidden="1">
      <c r="A137" s="224"/>
      <c r="B137" s="226"/>
      <c r="C137" s="149" t="s">
        <v>719</v>
      </c>
      <c r="D137" s="110"/>
      <c r="E137" s="151" t="s">
        <v>720</v>
      </c>
      <c r="F137" s="140">
        <f>F138</f>
        <v>10000</v>
      </c>
      <c r="G137" s="140">
        <f>G138</f>
        <v>10000</v>
      </c>
    </row>
    <row r="138" spans="1:7" s="90" customFormat="1" ht="25.5" hidden="1">
      <c r="A138" s="224"/>
      <c r="B138" s="226"/>
      <c r="C138" s="149" t="s">
        <v>721</v>
      </c>
      <c r="D138" s="110"/>
      <c r="E138" s="151" t="s">
        <v>722</v>
      </c>
      <c r="F138" s="140">
        <f>F139</f>
        <v>10000</v>
      </c>
      <c r="G138" s="140">
        <f>G139</f>
        <v>10000</v>
      </c>
    </row>
    <row r="139" spans="1:7" s="90" customFormat="1" ht="25.5" hidden="1">
      <c r="A139" s="224"/>
      <c r="B139" s="226"/>
      <c r="C139" s="149"/>
      <c r="D139" s="149">
        <v>200</v>
      </c>
      <c r="E139" s="151" t="s">
        <v>435</v>
      </c>
      <c r="F139" s="140">
        <v>10000</v>
      </c>
      <c r="G139" s="140">
        <v>10000</v>
      </c>
    </row>
    <row r="140" spans="1:7" s="90" customFormat="1" ht="25.5" hidden="1">
      <c r="A140" s="224"/>
      <c r="B140" s="226"/>
      <c r="C140" s="149" t="s">
        <v>723</v>
      </c>
      <c r="D140" s="110"/>
      <c r="E140" s="151" t="s">
        <v>724</v>
      </c>
      <c r="F140" s="140">
        <f>F141</f>
        <v>14000</v>
      </c>
      <c r="G140" s="140">
        <f>G141</f>
        <v>14000</v>
      </c>
    </row>
    <row r="141" spans="1:7" s="90" customFormat="1" ht="12.75" hidden="1">
      <c r="A141" s="224"/>
      <c r="B141" s="226"/>
      <c r="C141" s="149" t="s">
        <v>725</v>
      </c>
      <c r="D141" s="110"/>
      <c r="E141" s="151" t="s">
        <v>726</v>
      </c>
      <c r="F141" s="140">
        <f>F142</f>
        <v>14000</v>
      </c>
      <c r="G141" s="140">
        <f>G142</f>
        <v>14000</v>
      </c>
    </row>
    <row r="142" spans="1:7" s="90" customFormat="1" ht="25.5" hidden="1">
      <c r="A142" s="224"/>
      <c r="B142" s="226"/>
      <c r="C142" s="149"/>
      <c r="D142" s="149">
        <v>200</v>
      </c>
      <c r="E142" s="151" t="s">
        <v>435</v>
      </c>
      <c r="F142" s="140">
        <v>14000</v>
      </c>
      <c r="G142" s="140">
        <v>14000</v>
      </c>
    </row>
    <row r="143" spans="1:7" s="90" customFormat="1" ht="12.75" hidden="1">
      <c r="A143" s="224"/>
      <c r="B143" s="226"/>
      <c r="C143" s="149" t="s">
        <v>417</v>
      </c>
      <c r="D143" s="186"/>
      <c r="E143" s="151" t="s">
        <v>418</v>
      </c>
      <c r="F143" s="140">
        <f aca="true" t="shared" si="5" ref="F143:G145">F144</f>
        <v>66200</v>
      </c>
      <c r="G143" s="140">
        <f t="shared" si="5"/>
        <v>66200</v>
      </c>
    </row>
    <row r="144" spans="1:7" s="90" customFormat="1" ht="38.25" hidden="1">
      <c r="A144" s="224"/>
      <c r="B144" s="226"/>
      <c r="C144" s="149" t="s">
        <v>437</v>
      </c>
      <c r="D144" s="149"/>
      <c r="E144" s="151" t="s">
        <v>438</v>
      </c>
      <c r="F144" s="140">
        <f t="shared" si="5"/>
        <v>66200</v>
      </c>
      <c r="G144" s="140">
        <f t="shared" si="5"/>
        <v>66200</v>
      </c>
    </row>
    <row r="145" spans="1:7" s="90" customFormat="1" ht="38.25" hidden="1">
      <c r="A145" s="224"/>
      <c r="B145" s="226"/>
      <c r="C145" s="119" t="s">
        <v>727</v>
      </c>
      <c r="D145" s="119"/>
      <c r="E145" s="120" t="s">
        <v>1336</v>
      </c>
      <c r="F145" s="140">
        <f t="shared" si="5"/>
        <v>66200</v>
      </c>
      <c r="G145" s="140">
        <f t="shared" si="5"/>
        <v>66200</v>
      </c>
    </row>
    <row r="146" spans="1:7" s="90" customFormat="1" ht="25.5" hidden="1">
      <c r="A146" s="224"/>
      <c r="B146" s="226"/>
      <c r="C146" s="149"/>
      <c r="D146" s="149">
        <v>200</v>
      </c>
      <c r="E146" s="151" t="s">
        <v>435</v>
      </c>
      <c r="F146" s="140">
        <v>66200</v>
      </c>
      <c r="G146" s="140">
        <v>66200</v>
      </c>
    </row>
    <row r="147" spans="1:7" s="90" customFormat="1" ht="12.75" hidden="1">
      <c r="A147" s="224"/>
      <c r="B147" s="226" t="s">
        <v>110</v>
      </c>
      <c r="C147" s="226"/>
      <c r="D147" s="226"/>
      <c r="E147" s="227" t="s">
        <v>111</v>
      </c>
      <c r="F147" s="228">
        <f>F148</f>
        <v>1300000</v>
      </c>
      <c r="G147" s="228">
        <f>G148</f>
        <v>1300000</v>
      </c>
    </row>
    <row r="148" spans="1:7" s="90" customFormat="1" ht="12.75" hidden="1">
      <c r="A148" s="224"/>
      <c r="B148" s="226"/>
      <c r="C148" s="149" t="s">
        <v>417</v>
      </c>
      <c r="D148" s="186"/>
      <c r="E148" s="151" t="s">
        <v>418</v>
      </c>
      <c r="F148" s="228">
        <f>F149</f>
        <v>1300000</v>
      </c>
      <c r="G148" s="228">
        <f>G149</f>
        <v>1300000</v>
      </c>
    </row>
    <row r="149" spans="1:7" s="90" customFormat="1" ht="38.25" hidden="1">
      <c r="A149" s="224"/>
      <c r="B149" s="226"/>
      <c r="C149" s="149" t="s">
        <v>517</v>
      </c>
      <c r="D149" s="149"/>
      <c r="E149" s="151" t="s">
        <v>518</v>
      </c>
      <c r="F149" s="228">
        <f>F150+F152</f>
        <v>1300000</v>
      </c>
      <c r="G149" s="228">
        <f>G150+G152</f>
        <v>1300000</v>
      </c>
    </row>
    <row r="150" spans="1:7" s="90" customFormat="1" ht="25.5" hidden="1">
      <c r="A150" s="224"/>
      <c r="B150" s="226"/>
      <c r="C150" s="132" t="s">
        <v>729</v>
      </c>
      <c r="D150" s="149"/>
      <c r="E150" s="151" t="s">
        <v>730</v>
      </c>
      <c r="F150" s="230">
        <f>F151</f>
        <v>300000</v>
      </c>
      <c r="G150" s="230">
        <f>G151</f>
        <v>300000</v>
      </c>
    </row>
    <row r="151" spans="1:7" s="90" customFormat="1" ht="12.75" hidden="1">
      <c r="A151" s="224"/>
      <c r="B151" s="229"/>
      <c r="C151" s="186"/>
      <c r="D151" s="149">
        <v>800</v>
      </c>
      <c r="E151" s="151" t="s">
        <v>436</v>
      </c>
      <c r="F151" s="230">
        <v>300000</v>
      </c>
      <c r="G151" s="230">
        <v>300000</v>
      </c>
    </row>
    <row r="152" spans="1:7" s="90" customFormat="1" ht="25.5" hidden="1">
      <c r="A152" s="224"/>
      <c r="B152" s="229"/>
      <c r="C152" s="132" t="s">
        <v>731</v>
      </c>
      <c r="D152" s="149"/>
      <c r="E152" s="151" t="s">
        <v>732</v>
      </c>
      <c r="F152" s="230">
        <f>F153</f>
        <v>1000000</v>
      </c>
      <c r="G152" s="230">
        <f>G153</f>
        <v>1000000</v>
      </c>
    </row>
    <row r="153" spans="1:7" s="90" customFormat="1" ht="12.75" hidden="1">
      <c r="A153" s="224"/>
      <c r="B153" s="229"/>
      <c r="C153" s="132"/>
      <c r="D153" s="149">
        <v>800</v>
      </c>
      <c r="E153" s="151" t="s">
        <v>436</v>
      </c>
      <c r="F153" s="230">
        <v>1000000</v>
      </c>
      <c r="G153" s="230">
        <v>1000000</v>
      </c>
    </row>
    <row r="154" spans="1:7" s="90" customFormat="1" ht="12.75" hidden="1">
      <c r="A154" s="224"/>
      <c r="B154" s="226" t="s">
        <v>118</v>
      </c>
      <c r="C154" s="226"/>
      <c r="D154" s="226"/>
      <c r="E154" s="227" t="s">
        <v>733</v>
      </c>
      <c r="F154" s="228">
        <f>F155</f>
        <v>62325400</v>
      </c>
      <c r="G154" s="228">
        <f>G155</f>
        <v>63030600</v>
      </c>
    </row>
    <row r="155" spans="1:7" s="90" customFormat="1" ht="25.5" hidden="1">
      <c r="A155" s="224"/>
      <c r="B155" s="226"/>
      <c r="C155" s="149" t="s">
        <v>734</v>
      </c>
      <c r="D155" s="149"/>
      <c r="E155" s="151" t="s">
        <v>735</v>
      </c>
      <c r="F155" s="228">
        <f>F156+F159+F162+F165</f>
        <v>62325400</v>
      </c>
      <c r="G155" s="228">
        <f>G156+G159+G162+G165</f>
        <v>63030600</v>
      </c>
    </row>
    <row r="156" spans="1:7" s="90" customFormat="1" ht="38.25" hidden="1">
      <c r="A156" s="224"/>
      <c r="B156" s="226"/>
      <c r="C156" s="149" t="s">
        <v>736</v>
      </c>
      <c r="D156" s="149"/>
      <c r="E156" s="151" t="s">
        <v>1337</v>
      </c>
      <c r="F156" s="230">
        <f>F157</f>
        <v>3904886.06</v>
      </c>
      <c r="G156" s="228">
        <f>G157</f>
        <v>4610086.06</v>
      </c>
    </row>
    <row r="157" spans="1:7" s="90" customFormat="1" ht="25.5" hidden="1">
      <c r="A157" s="224"/>
      <c r="B157" s="226"/>
      <c r="C157" s="149" t="s">
        <v>738</v>
      </c>
      <c r="D157" s="149"/>
      <c r="E157" s="151" t="s">
        <v>1338</v>
      </c>
      <c r="F157" s="230">
        <f>F158</f>
        <v>3904886.06</v>
      </c>
      <c r="G157" s="228">
        <f>G158</f>
        <v>4610086.06</v>
      </c>
    </row>
    <row r="158" spans="1:7" s="90" customFormat="1" ht="25.5" hidden="1">
      <c r="A158" s="224"/>
      <c r="B158" s="226"/>
      <c r="C158" s="149"/>
      <c r="D158" s="149">
        <v>200</v>
      </c>
      <c r="E158" s="151" t="s">
        <v>435</v>
      </c>
      <c r="F158" s="230">
        <v>3904886.06</v>
      </c>
      <c r="G158" s="228">
        <v>4610086.06</v>
      </c>
    </row>
    <row r="159" spans="1:7" s="90" customFormat="1" ht="42" customHeight="1" hidden="1">
      <c r="A159" s="224"/>
      <c r="B159" s="226"/>
      <c r="C159" s="110" t="s">
        <v>741</v>
      </c>
      <c r="D159" s="110"/>
      <c r="E159" s="112" t="s">
        <v>742</v>
      </c>
      <c r="F159" s="230">
        <f>F160</f>
        <v>40654555.5</v>
      </c>
      <c r="G159" s="228">
        <f>G160</f>
        <v>40654555.5</v>
      </c>
    </row>
    <row r="160" spans="1:7" s="90" customFormat="1" ht="35.25" customHeight="1" hidden="1">
      <c r="A160" s="224"/>
      <c r="B160" s="226"/>
      <c r="C160" s="113" t="s">
        <v>743</v>
      </c>
      <c r="D160" s="110"/>
      <c r="E160" s="112" t="s">
        <v>744</v>
      </c>
      <c r="F160" s="230">
        <f>F161</f>
        <v>40654555.5</v>
      </c>
      <c r="G160" s="228">
        <f>G161</f>
        <v>40654555.5</v>
      </c>
    </row>
    <row r="161" spans="1:7" s="90" customFormat="1" ht="25.5" hidden="1">
      <c r="A161" s="224"/>
      <c r="B161" s="226"/>
      <c r="C161" s="110"/>
      <c r="D161" s="149">
        <v>200</v>
      </c>
      <c r="E161" s="151" t="s">
        <v>435</v>
      </c>
      <c r="F161" s="230">
        <v>40654555.5</v>
      </c>
      <c r="G161" s="228">
        <v>40654555.5</v>
      </c>
    </row>
    <row r="162" spans="1:7" s="90" customFormat="1" ht="25.5" hidden="1">
      <c r="A162" s="224"/>
      <c r="B162" s="226"/>
      <c r="C162" s="149" t="s">
        <v>764</v>
      </c>
      <c r="D162" s="110"/>
      <c r="E162" s="239" t="s">
        <v>765</v>
      </c>
      <c r="F162" s="230">
        <f>F163</f>
        <v>11030000</v>
      </c>
      <c r="G162" s="230">
        <f>G163</f>
        <v>11030000</v>
      </c>
    </row>
    <row r="163" spans="1:7" s="90" customFormat="1" ht="12.75" hidden="1">
      <c r="A163" s="224"/>
      <c r="B163" s="226"/>
      <c r="C163" s="149" t="s">
        <v>766</v>
      </c>
      <c r="D163" s="110"/>
      <c r="E163" s="239" t="s">
        <v>767</v>
      </c>
      <c r="F163" s="230">
        <f>F164</f>
        <v>11030000</v>
      </c>
      <c r="G163" s="230">
        <f>G164</f>
        <v>11030000</v>
      </c>
    </row>
    <row r="164" spans="1:7" s="90" customFormat="1" ht="25.5" hidden="1">
      <c r="A164" s="224"/>
      <c r="B164" s="226"/>
      <c r="C164" s="149"/>
      <c r="D164" s="149">
        <v>200</v>
      </c>
      <c r="E164" s="151" t="s">
        <v>435</v>
      </c>
      <c r="F164" s="230">
        <v>11030000</v>
      </c>
      <c r="G164" s="228">
        <v>11030000</v>
      </c>
    </row>
    <row r="165" spans="1:7" s="90" customFormat="1" ht="25.5" hidden="1">
      <c r="A165" s="224"/>
      <c r="B165" s="226"/>
      <c r="C165" s="149" t="s">
        <v>1339</v>
      </c>
      <c r="D165" s="110"/>
      <c r="E165" s="151" t="s">
        <v>1340</v>
      </c>
      <c r="F165" s="230">
        <f>F166</f>
        <v>6735958.44</v>
      </c>
      <c r="G165" s="230">
        <f>G166</f>
        <v>6735958.44</v>
      </c>
    </row>
    <row r="166" spans="1:7" s="90" customFormat="1" ht="25.5" hidden="1">
      <c r="A166" s="224"/>
      <c r="B166" s="226"/>
      <c r="C166" s="149" t="s">
        <v>1341</v>
      </c>
      <c r="D166" s="110"/>
      <c r="E166" s="151" t="s">
        <v>1342</v>
      </c>
      <c r="F166" s="230">
        <f>F167</f>
        <v>6735958.44</v>
      </c>
      <c r="G166" s="230">
        <f>G167</f>
        <v>6735958.44</v>
      </c>
    </row>
    <row r="167" spans="1:7" s="90" customFormat="1" ht="25.5" hidden="1">
      <c r="A167" s="224"/>
      <c r="B167" s="226"/>
      <c r="C167" s="149"/>
      <c r="D167" s="149">
        <v>200</v>
      </c>
      <c r="E167" s="151" t="s">
        <v>435</v>
      </c>
      <c r="F167" s="230">
        <v>6735958.44</v>
      </c>
      <c r="G167" s="228">
        <v>6735958.44</v>
      </c>
    </row>
    <row r="168" spans="1:7" s="143" customFormat="1" ht="16.5" customHeight="1" hidden="1">
      <c r="A168" s="237"/>
      <c r="B168" s="226" t="s">
        <v>770</v>
      </c>
      <c r="C168" s="226"/>
      <c r="D168" s="226"/>
      <c r="E168" s="227" t="s">
        <v>771</v>
      </c>
      <c r="F168" s="228">
        <f>F169+F181+F191</f>
        <v>8262500</v>
      </c>
      <c r="G168" s="228">
        <f>G169+G181+G191</f>
        <v>10588600</v>
      </c>
    </row>
    <row r="169" spans="1:7" s="143" customFormat="1" ht="33" customHeight="1" hidden="1">
      <c r="A169" s="237"/>
      <c r="B169" s="226"/>
      <c r="C169" s="240" t="s">
        <v>1343</v>
      </c>
      <c r="D169" s="240"/>
      <c r="E169" s="241" t="s">
        <v>1344</v>
      </c>
      <c r="F169" s="228">
        <f>F170</f>
        <v>7500000</v>
      </c>
      <c r="G169" s="228">
        <f>G170</f>
        <v>10500000</v>
      </c>
    </row>
    <row r="170" spans="1:7" s="143" customFormat="1" ht="32.25" customHeight="1" hidden="1">
      <c r="A170" s="237"/>
      <c r="B170" s="226"/>
      <c r="C170" s="119" t="s">
        <v>1345</v>
      </c>
      <c r="D170" s="119"/>
      <c r="E170" s="120" t="s">
        <v>1346</v>
      </c>
      <c r="F170" s="242">
        <f>F171+F176</f>
        <v>7500000</v>
      </c>
      <c r="G170" s="242">
        <f>G171+G176</f>
        <v>10500000</v>
      </c>
    </row>
    <row r="171" spans="1:7" s="143" customFormat="1" ht="16.5" customHeight="1" hidden="1">
      <c r="A171" s="237"/>
      <c r="B171" s="226"/>
      <c r="C171" s="119" t="s">
        <v>1347</v>
      </c>
      <c r="D171" s="119"/>
      <c r="E171" s="120" t="s">
        <v>1348</v>
      </c>
      <c r="F171" s="242">
        <f>F172</f>
        <v>4500000</v>
      </c>
      <c r="G171" s="242">
        <f>G172</f>
        <v>4500000</v>
      </c>
    </row>
    <row r="172" spans="1:7" s="143" customFormat="1" ht="30" customHeight="1" hidden="1">
      <c r="A172" s="237"/>
      <c r="B172" s="226"/>
      <c r="C172" s="119"/>
      <c r="D172" s="149">
        <v>200</v>
      </c>
      <c r="E172" s="151" t="s">
        <v>435</v>
      </c>
      <c r="F172" s="242">
        <f>F174+F175</f>
        <v>4500000</v>
      </c>
      <c r="G172" s="242">
        <f>G174+G175</f>
        <v>4500000</v>
      </c>
    </row>
    <row r="173" spans="1:7" s="143" customFormat="1" ht="16.5" customHeight="1" hidden="1">
      <c r="A173" s="237"/>
      <c r="B173" s="226"/>
      <c r="C173" s="119"/>
      <c r="D173" s="110"/>
      <c r="E173" s="151" t="s">
        <v>500</v>
      </c>
      <c r="F173" s="242"/>
      <c r="G173" s="242"/>
    </row>
    <row r="174" spans="1:7" s="143" customFormat="1" ht="16.5" customHeight="1" hidden="1">
      <c r="A174" s="237"/>
      <c r="B174" s="226"/>
      <c r="C174" s="119"/>
      <c r="D174" s="110"/>
      <c r="E174" s="151" t="s">
        <v>501</v>
      </c>
      <c r="F174" s="242">
        <v>2250000</v>
      </c>
      <c r="G174" s="242">
        <v>2250000</v>
      </c>
    </row>
    <row r="175" spans="1:7" s="143" customFormat="1" ht="16.5" customHeight="1" hidden="1">
      <c r="A175" s="237"/>
      <c r="B175" s="226"/>
      <c r="C175" s="119"/>
      <c r="D175" s="110"/>
      <c r="E175" s="151" t="s">
        <v>503</v>
      </c>
      <c r="F175" s="242">
        <v>2250000</v>
      </c>
      <c r="G175" s="242">
        <v>2250000</v>
      </c>
    </row>
    <row r="176" spans="1:7" s="143" customFormat="1" ht="16.5" customHeight="1" hidden="1">
      <c r="A176" s="237"/>
      <c r="B176" s="226"/>
      <c r="C176" s="119" t="s">
        <v>1349</v>
      </c>
      <c r="D176" s="119"/>
      <c r="E176" s="120" t="s">
        <v>1350</v>
      </c>
      <c r="F176" s="242">
        <f>F177</f>
        <v>3000000</v>
      </c>
      <c r="G176" s="242">
        <f>G177</f>
        <v>6000000</v>
      </c>
    </row>
    <row r="177" spans="1:7" s="143" customFormat="1" ht="31.5" customHeight="1" hidden="1">
      <c r="A177" s="237"/>
      <c r="B177" s="226"/>
      <c r="C177" s="119"/>
      <c r="D177" s="149">
        <v>200</v>
      </c>
      <c r="E177" s="151" t="s">
        <v>435</v>
      </c>
      <c r="F177" s="242">
        <f>F179+F180</f>
        <v>3000000</v>
      </c>
      <c r="G177" s="242">
        <f>G179+G180</f>
        <v>6000000</v>
      </c>
    </row>
    <row r="178" spans="1:7" s="143" customFormat="1" ht="16.5" customHeight="1" hidden="1">
      <c r="A178" s="237"/>
      <c r="B178" s="226"/>
      <c r="C178" s="119"/>
      <c r="D178" s="110"/>
      <c r="E178" s="151" t="s">
        <v>500</v>
      </c>
      <c r="F178" s="242"/>
      <c r="G178" s="242"/>
    </row>
    <row r="179" spans="1:7" s="143" customFormat="1" ht="16.5" customHeight="1" hidden="1">
      <c r="A179" s="237"/>
      <c r="B179" s="226"/>
      <c r="C179" s="119"/>
      <c r="D179" s="110"/>
      <c r="E179" s="151" t="s">
        <v>501</v>
      </c>
      <c r="F179" s="242">
        <v>1500000</v>
      </c>
      <c r="G179" s="242">
        <v>3000000</v>
      </c>
    </row>
    <row r="180" spans="1:7" s="143" customFormat="1" ht="16.5" customHeight="1" hidden="1">
      <c r="A180" s="237"/>
      <c r="B180" s="226"/>
      <c r="C180" s="119"/>
      <c r="D180" s="110"/>
      <c r="E180" s="151" t="s">
        <v>503</v>
      </c>
      <c r="F180" s="242">
        <v>1500000</v>
      </c>
      <c r="G180" s="242">
        <v>3000000</v>
      </c>
    </row>
    <row r="181" spans="1:7" s="143" customFormat="1" ht="31.5" customHeight="1" hidden="1">
      <c r="A181" s="237"/>
      <c r="B181" s="226"/>
      <c r="C181" s="149" t="s">
        <v>697</v>
      </c>
      <c r="D181" s="149"/>
      <c r="E181" s="151" t="s">
        <v>698</v>
      </c>
      <c r="F181" s="228">
        <f>F182</f>
        <v>87500</v>
      </c>
      <c r="G181" s="228">
        <f>G182</f>
        <v>88600</v>
      </c>
    </row>
    <row r="182" spans="1:7" s="143" customFormat="1" ht="27.75" customHeight="1" hidden="1">
      <c r="A182" s="237"/>
      <c r="B182" s="226"/>
      <c r="C182" s="149" t="s">
        <v>772</v>
      </c>
      <c r="D182" s="149"/>
      <c r="E182" s="151" t="s">
        <v>773</v>
      </c>
      <c r="F182" s="230">
        <f>F183+F188</f>
        <v>87500</v>
      </c>
      <c r="G182" s="230">
        <f>G183+G188</f>
        <v>88600</v>
      </c>
    </row>
    <row r="183" spans="1:7" s="143" customFormat="1" ht="30" customHeight="1" hidden="1">
      <c r="A183" s="237"/>
      <c r="B183" s="226"/>
      <c r="C183" s="149" t="s">
        <v>774</v>
      </c>
      <c r="D183" s="110"/>
      <c r="E183" s="151" t="s">
        <v>775</v>
      </c>
      <c r="F183" s="140">
        <f>F184+F186</f>
        <v>35000</v>
      </c>
      <c r="G183" s="140">
        <f>G184+G186</f>
        <v>35000</v>
      </c>
    </row>
    <row r="184" spans="1:7" s="143" customFormat="1" ht="28.5" customHeight="1" hidden="1">
      <c r="A184" s="237"/>
      <c r="B184" s="226"/>
      <c r="C184" s="149" t="s">
        <v>776</v>
      </c>
      <c r="D184" s="110"/>
      <c r="E184" s="151" t="s">
        <v>777</v>
      </c>
      <c r="F184" s="140">
        <f>F185</f>
        <v>30000</v>
      </c>
      <c r="G184" s="140">
        <f>G185</f>
        <v>30000</v>
      </c>
    </row>
    <row r="185" spans="1:7" s="143" customFormat="1" ht="30" customHeight="1" hidden="1">
      <c r="A185" s="237"/>
      <c r="B185" s="226"/>
      <c r="C185" s="149"/>
      <c r="D185" s="149">
        <v>200</v>
      </c>
      <c r="E185" s="151" t="s">
        <v>435</v>
      </c>
      <c r="F185" s="140">
        <v>30000</v>
      </c>
      <c r="G185" s="140">
        <v>30000</v>
      </c>
    </row>
    <row r="186" spans="1:7" s="143" customFormat="1" ht="39" customHeight="1" hidden="1">
      <c r="A186" s="237"/>
      <c r="B186" s="226"/>
      <c r="C186" s="149" t="s">
        <v>779</v>
      </c>
      <c r="D186" s="110"/>
      <c r="E186" s="151" t="s">
        <v>780</v>
      </c>
      <c r="F186" s="140">
        <f>F187</f>
        <v>5000</v>
      </c>
      <c r="G186" s="140">
        <f>G187</f>
        <v>5000</v>
      </c>
    </row>
    <row r="187" spans="1:7" s="143" customFormat="1" ht="27.75" customHeight="1" hidden="1">
      <c r="A187" s="237"/>
      <c r="B187" s="226"/>
      <c r="C187" s="149"/>
      <c r="D187" s="149">
        <v>200</v>
      </c>
      <c r="E187" s="151" t="s">
        <v>435</v>
      </c>
      <c r="F187" s="140">
        <v>5000</v>
      </c>
      <c r="G187" s="140">
        <v>5000</v>
      </c>
    </row>
    <row r="188" spans="1:7" s="143" customFormat="1" ht="25.5" customHeight="1" hidden="1">
      <c r="A188" s="237"/>
      <c r="B188" s="226"/>
      <c r="C188" s="149" t="s">
        <v>781</v>
      </c>
      <c r="D188" s="110"/>
      <c r="E188" s="151" t="s">
        <v>782</v>
      </c>
      <c r="F188" s="140">
        <f>F189</f>
        <v>52500</v>
      </c>
      <c r="G188" s="140">
        <f>G189</f>
        <v>53600</v>
      </c>
    </row>
    <row r="189" spans="1:7" s="143" customFormat="1" ht="39" customHeight="1" hidden="1">
      <c r="A189" s="237"/>
      <c r="B189" s="226"/>
      <c r="C189" s="149" t="s">
        <v>783</v>
      </c>
      <c r="D189" s="110"/>
      <c r="E189" s="151" t="s">
        <v>784</v>
      </c>
      <c r="F189" s="140">
        <f>F190</f>
        <v>52500</v>
      </c>
      <c r="G189" s="140">
        <f>G190</f>
        <v>53600</v>
      </c>
    </row>
    <row r="190" spans="1:7" s="143" customFormat="1" ht="21" customHeight="1" hidden="1">
      <c r="A190" s="237"/>
      <c r="B190" s="226"/>
      <c r="C190" s="149"/>
      <c r="D190" s="110">
        <v>800</v>
      </c>
      <c r="E190" s="151" t="s">
        <v>436</v>
      </c>
      <c r="F190" s="140">
        <v>52500</v>
      </c>
      <c r="G190" s="140">
        <v>53600</v>
      </c>
    </row>
    <row r="191" spans="1:7" s="143" customFormat="1" ht="42.75" customHeight="1" hidden="1">
      <c r="A191" s="237"/>
      <c r="B191" s="226"/>
      <c r="C191" s="149" t="s">
        <v>490</v>
      </c>
      <c r="D191" s="149"/>
      <c r="E191" s="151" t="s">
        <v>491</v>
      </c>
      <c r="F191" s="230">
        <f>F192+F200</f>
        <v>675000</v>
      </c>
      <c r="G191" s="230">
        <f>G192+G200</f>
        <v>0</v>
      </c>
    </row>
    <row r="192" spans="1:7" s="143" customFormat="1" ht="32.25" customHeight="1" hidden="1">
      <c r="A192" s="237"/>
      <c r="B192" s="226"/>
      <c r="C192" s="149" t="s">
        <v>785</v>
      </c>
      <c r="D192" s="149"/>
      <c r="E192" s="151" t="s">
        <v>786</v>
      </c>
      <c r="F192" s="230">
        <f>F193</f>
        <v>595000</v>
      </c>
      <c r="G192" s="230">
        <f>G193</f>
        <v>0</v>
      </c>
    </row>
    <row r="193" spans="1:7" s="143" customFormat="1" ht="21" customHeight="1" hidden="1">
      <c r="A193" s="237"/>
      <c r="B193" s="226"/>
      <c r="C193" s="149" t="s">
        <v>787</v>
      </c>
      <c r="D193" s="110"/>
      <c r="E193" s="151" t="s">
        <v>788</v>
      </c>
      <c r="F193" s="230">
        <f>F194+F196+F198</f>
        <v>595000</v>
      </c>
      <c r="G193" s="230">
        <f>G194+G196+G198</f>
        <v>0</v>
      </c>
    </row>
    <row r="194" spans="1:7" s="143" customFormat="1" ht="46.5" customHeight="1" hidden="1">
      <c r="A194" s="237"/>
      <c r="B194" s="226"/>
      <c r="C194" s="149" t="s">
        <v>789</v>
      </c>
      <c r="D194" s="110"/>
      <c r="E194" s="151" t="s">
        <v>790</v>
      </c>
      <c r="F194" s="230">
        <f>F195</f>
        <v>35000</v>
      </c>
      <c r="G194" s="230">
        <f>G195</f>
        <v>0</v>
      </c>
    </row>
    <row r="195" spans="1:7" s="143" customFormat="1" ht="33" customHeight="1" hidden="1">
      <c r="A195" s="237"/>
      <c r="B195" s="226"/>
      <c r="C195" s="149"/>
      <c r="D195" s="149">
        <v>200</v>
      </c>
      <c r="E195" s="151" t="s">
        <v>435</v>
      </c>
      <c r="F195" s="230">
        <v>35000</v>
      </c>
      <c r="G195" s="230">
        <v>0</v>
      </c>
    </row>
    <row r="196" spans="1:7" s="143" customFormat="1" ht="30" customHeight="1" hidden="1">
      <c r="A196" s="237"/>
      <c r="B196" s="226"/>
      <c r="C196" s="149" t="s">
        <v>791</v>
      </c>
      <c r="D196" s="110"/>
      <c r="E196" s="151" t="s">
        <v>792</v>
      </c>
      <c r="F196" s="230">
        <f>F197</f>
        <v>250000</v>
      </c>
      <c r="G196" s="230">
        <f>G197</f>
        <v>0</v>
      </c>
    </row>
    <row r="197" spans="1:7" s="143" customFormat="1" ht="26.25" customHeight="1" hidden="1">
      <c r="A197" s="237"/>
      <c r="B197" s="226"/>
      <c r="C197" s="149"/>
      <c r="D197" s="149">
        <v>200</v>
      </c>
      <c r="E197" s="151" t="s">
        <v>435</v>
      </c>
      <c r="F197" s="230">
        <v>250000</v>
      </c>
      <c r="G197" s="230">
        <v>0</v>
      </c>
    </row>
    <row r="198" spans="1:7" s="143" customFormat="1" ht="56.25" customHeight="1" hidden="1">
      <c r="A198" s="237"/>
      <c r="B198" s="226"/>
      <c r="C198" s="149" t="s">
        <v>793</v>
      </c>
      <c r="D198" s="110"/>
      <c r="E198" s="151" t="s">
        <v>794</v>
      </c>
      <c r="F198" s="230">
        <f>F199</f>
        <v>310000</v>
      </c>
      <c r="G198" s="230">
        <f>G199</f>
        <v>0</v>
      </c>
    </row>
    <row r="199" spans="1:7" s="143" customFormat="1" ht="30.75" customHeight="1" hidden="1">
      <c r="A199" s="237"/>
      <c r="B199" s="226"/>
      <c r="C199" s="149"/>
      <c r="D199" s="149">
        <v>200</v>
      </c>
      <c r="E199" s="151" t="s">
        <v>435</v>
      </c>
      <c r="F199" s="230">
        <v>310000</v>
      </c>
      <c r="G199" s="230">
        <v>0</v>
      </c>
    </row>
    <row r="200" spans="1:7" s="143" customFormat="1" ht="38.25" customHeight="1" hidden="1">
      <c r="A200" s="237"/>
      <c r="B200" s="226"/>
      <c r="C200" s="149" t="s">
        <v>492</v>
      </c>
      <c r="D200" s="110"/>
      <c r="E200" s="151" t="s">
        <v>493</v>
      </c>
      <c r="F200" s="230">
        <f>F201</f>
        <v>80000</v>
      </c>
      <c r="G200" s="230">
        <f>G201</f>
        <v>0</v>
      </c>
    </row>
    <row r="201" spans="1:7" s="143" customFormat="1" ht="30" customHeight="1" hidden="1">
      <c r="A201" s="237"/>
      <c r="B201" s="226"/>
      <c r="C201" s="149" t="s">
        <v>805</v>
      </c>
      <c r="D201" s="110"/>
      <c r="E201" s="151" t="s">
        <v>806</v>
      </c>
      <c r="F201" s="230">
        <f>F202+F204</f>
        <v>80000</v>
      </c>
      <c r="G201" s="230">
        <f>G202+G204</f>
        <v>0</v>
      </c>
    </row>
    <row r="202" spans="1:7" s="143" customFormat="1" ht="47.25" customHeight="1" hidden="1">
      <c r="A202" s="237"/>
      <c r="B202" s="226"/>
      <c r="C202" s="149" t="s">
        <v>807</v>
      </c>
      <c r="D202" s="110"/>
      <c r="E202" s="151" t="s">
        <v>808</v>
      </c>
      <c r="F202" s="230">
        <f>F203</f>
        <v>30000</v>
      </c>
      <c r="G202" s="230">
        <f>G203</f>
        <v>0</v>
      </c>
    </row>
    <row r="203" spans="1:7" s="143" customFormat="1" ht="27.75" customHeight="1" hidden="1">
      <c r="A203" s="237"/>
      <c r="B203" s="226"/>
      <c r="C203" s="149"/>
      <c r="D203" s="149">
        <v>200</v>
      </c>
      <c r="E203" s="151" t="s">
        <v>435</v>
      </c>
      <c r="F203" s="230">
        <v>30000</v>
      </c>
      <c r="G203" s="230">
        <v>0</v>
      </c>
    </row>
    <row r="204" spans="1:7" s="143" customFormat="1" ht="40.5" customHeight="1" hidden="1">
      <c r="A204" s="237"/>
      <c r="B204" s="226"/>
      <c r="C204" s="149" t="s">
        <v>809</v>
      </c>
      <c r="D204" s="110"/>
      <c r="E204" s="243" t="s">
        <v>810</v>
      </c>
      <c r="F204" s="230">
        <f>F205</f>
        <v>50000</v>
      </c>
      <c r="G204" s="230">
        <f>G206</f>
        <v>0</v>
      </c>
    </row>
    <row r="205" spans="1:7" s="143" customFormat="1" ht="40.5" customHeight="1" hidden="1">
      <c r="A205" s="237"/>
      <c r="B205" s="226"/>
      <c r="C205" s="149" t="s">
        <v>812</v>
      </c>
      <c r="D205" s="110"/>
      <c r="E205" s="243" t="s">
        <v>813</v>
      </c>
      <c r="F205" s="230">
        <f>F206</f>
        <v>50000</v>
      </c>
      <c r="G205" s="230">
        <f>G206</f>
        <v>0</v>
      </c>
    </row>
    <row r="206" spans="1:7" s="143" customFormat="1" ht="36.75" customHeight="1" hidden="1">
      <c r="A206" s="237"/>
      <c r="B206" s="226"/>
      <c r="C206" s="149"/>
      <c r="D206" s="149">
        <v>200</v>
      </c>
      <c r="E206" s="151" t="s">
        <v>435</v>
      </c>
      <c r="F206" s="230">
        <v>50000</v>
      </c>
      <c r="G206" s="230">
        <v>0</v>
      </c>
    </row>
    <row r="207" spans="1:7" s="90" customFormat="1" ht="12.75" hidden="1">
      <c r="A207" s="224"/>
      <c r="B207" s="218" t="s">
        <v>127</v>
      </c>
      <c r="C207" s="229"/>
      <c r="D207" s="229"/>
      <c r="E207" s="225" t="s">
        <v>814</v>
      </c>
      <c r="F207" s="223">
        <f>F208+F232+F250+F277</f>
        <v>76009671.86000001</v>
      </c>
      <c r="G207" s="223">
        <f>G208+G232+G250+G277</f>
        <v>48382433.76</v>
      </c>
    </row>
    <row r="208" spans="1:7" s="90" customFormat="1" ht="12.75" hidden="1">
      <c r="A208" s="224"/>
      <c r="B208" s="226" t="s">
        <v>129</v>
      </c>
      <c r="C208" s="229"/>
      <c r="D208" s="229"/>
      <c r="E208" s="233" t="s">
        <v>130</v>
      </c>
      <c r="F208" s="228">
        <f>F209+F215</f>
        <v>24685478.790000003</v>
      </c>
      <c r="G208" s="228">
        <f>G209+G215</f>
        <v>7516.8</v>
      </c>
    </row>
    <row r="209" spans="1:7" s="90" customFormat="1" ht="38.25" hidden="1">
      <c r="A209" s="224"/>
      <c r="B209" s="226"/>
      <c r="C209" s="149" t="s">
        <v>827</v>
      </c>
      <c r="D209" s="229"/>
      <c r="E209" s="232" t="s">
        <v>828</v>
      </c>
      <c r="F209" s="228">
        <f>F210</f>
        <v>24677961.990000002</v>
      </c>
      <c r="G209" s="228">
        <f>G210</f>
        <v>0</v>
      </c>
    </row>
    <row r="210" spans="1:7" s="90" customFormat="1" ht="38.25" hidden="1">
      <c r="A210" s="224"/>
      <c r="B210" s="226"/>
      <c r="C210" s="149" t="s">
        <v>830</v>
      </c>
      <c r="D210" s="229"/>
      <c r="E210" s="232" t="s">
        <v>831</v>
      </c>
      <c r="F210" s="228">
        <f>F211+F213</f>
        <v>24677961.990000002</v>
      </c>
      <c r="G210" s="228">
        <f>G211+G213</f>
        <v>0</v>
      </c>
    </row>
    <row r="211" spans="1:7" s="90" customFormat="1" ht="38.25" hidden="1">
      <c r="A211" s="224"/>
      <c r="B211" s="226"/>
      <c r="C211" s="149" t="s">
        <v>832</v>
      </c>
      <c r="D211" s="229"/>
      <c r="E211" s="232" t="s">
        <v>833</v>
      </c>
      <c r="F211" s="228">
        <f>F212</f>
        <v>23444063.89</v>
      </c>
      <c r="G211" s="228">
        <f>G212</f>
        <v>0</v>
      </c>
    </row>
    <row r="212" spans="1:7" s="90" customFormat="1" ht="29.25" customHeight="1" hidden="1">
      <c r="A212" s="224"/>
      <c r="B212" s="226"/>
      <c r="C212" s="149"/>
      <c r="D212" s="110">
        <v>400</v>
      </c>
      <c r="E212" s="151" t="s">
        <v>835</v>
      </c>
      <c r="F212" s="228">
        <v>23444063.89</v>
      </c>
      <c r="G212" s="228">
        <v>0</v>
      </c>
    </row>
    <row r="213" spans="1:7" s="90" customFormat="1" ht="38.25" hidden="1">
      <c r="A213" s="224"/>
      <c r="B213" s="226"/>
      <c r="C213" s="149" t="s">
        <v>836</v>
      </c>
      <c r="D213" s="110"/>
      <c r="E213" s="151" t="s">
        <v>837</v>
      </c>
      <c r="F213" s="228">
        <f>F214</f>
        <v>1233898.1</v>
      </c>
      <c r="G213" s="228">
        <f>G214</f>
        <v>0</v>
      </c>
    </row>
    <row r="214" spans="1:7" s="90" customFormat="1" ht="29.25" customHeight="1" hidden="1">
      <c r="A214" s="224"/>
      <c r="B214" s="226"/>
      <c r="C214" s="149"/>
      <c r="D214" s="110">
        <v>400</v>
      </c>
      <c r="E214" s="151" t="s">
        <v>835</v>
      </c>
      <c r="F214" s="228">
        <v>1233898.1</v>
      </c>
      <c r="G214" s="228">
        <v>0</v>
      </c>
    </row>
    <row r="215" spans="1:7" s="90" customFormat="1" ht="12.75" hidden="1">
      <c r="A215" s="224"/>
      <c r="B215" s="226"/>
      <c r="C215" s="149" t="s">
        <v>417</v>
      </c>
      <c r="D215" s="186"/>
      <c r="E215" s="151" t="s">
        <v>418</v>
      </c>
      <c r="F215" s="228">
        <f aca="true" t="shared" si="6" ref="F215:G217">F216</f>
        <v>7516.8</v>
      </c>
      <c r="G215" s="228">
        <f t="shared" si="6"/>
        <v>7516.8</v>
      </c>
    </row>
    <row r="216" spans="1:7" s="90" customFormat="1" ht="38.25" hidden="1">
      <c r="A216" s="224"/>
      <c r="B216" s="226"/>
      <c r="C216" s="149" t="s">
        <v>517</v>
      </c>
      <c r="D216" s="149"/>
      <c r="E216" s="151" t="s">
        <v>518</v>
      </c>
      <c r="F216" s="228">
        <f t="shared" si="6"/>
        <v>7516.8</v>
      </c>
      <c r="G216" s="228">
        <f t="shared" si="6"/>
        <v>7516.8</v>
      </c>
    </row>
    <row r="217" spans="1:7" s="90" customFormat="1" ht="25.5" hidden="1">
      <c r="A217" s="224"/>
      <c r="B217" s="226"/>
      <c r="C217" s="132" t="s">
        <v>839</v>
      </c>
      <c r="D217" s="149"/>
      <c r="E217" s="151" t="s">
        <v>840</v>
      </c>
      <c r="F217" s="230">
        <f t="shared" si="6"/>
        <v>7516.8</v>
      </c>
      <c r="G217" s="230">
        <f t="shared" si="6"/>
        <v>7516.8</v>
      </c>
    </row>
    <row r="218" spans="1:7" s="90" customFormat="1" ht="25.5" hidden="1">
      <c r="A218" s="224"/>
      <c r="B218" s="226"/>
      <c r="C218" s="186"/>
      <c r="D218" s="149">
        <v>200</v>
      </c>
      <c r="E218" s="151" t="s">
        <v>435</v>
      </c>
      <c r="F218" s="230">
        <v>7516.8</v>
      </c>
      <c r="G218" s="230">
        <v>7516.8</v>
      </c>
    </row>
    <row r="219" spans="1:7" s="90" customFormat="1" ht="12.75" hidden="1">
      <c r="A219" s="224"/>
      <c r="B219" s="226" t="s">
        <v>841</v>
      </c>
      <c r="C219" s="186"/>
      <c r="D219" s="149"/>
      <c r="E219" s="244" t="s">
        <v>842</v>
      </c>
      <c r="F219" s="230"/>
      <c r="G219" s="230"/>
    </row>
    <row r="220" spans="1:7" s="90" customFormat="1" ht="38.25" hidden="1">
      <c r="A220" s="224"/>
      <c r="B220" s="226"/>
      <c r="C220" s="149" t="s">
        <v>551</v>
      </c>
      <c r="D220" s="229"/>
      <c r="E220" s="232" t="s">
        <v>844</v>
      </c>
      <c r="F220" s="230"/>
      <c r="G220" s="230"/>
    </row>
    <row r="221" spans="1:7" s="90" customFormat="1" ht="25.5" hidden="1">
      <c r="A221" s="224"/>
      <c r="B221" s="226"/>
      <c r="C221" s="149" t="s">
        <v>846</v>
      </c>
      <c r="D221" s="113"/>
      <c r="E221" s="232" t="s">
        <v>847</v>
      </c>
      <c r="F221" s="230"/>
      <c r="G221" s="230"/>
    </row>
    <row r="222" spans="1:7" s="90" customFormat="1" ht="30" customHeight="1" hidden="1">
      <c r="A222" s="224"/>
      <c r="B222" s="226"/>
      <c r="C222" s="149" t="s">
        <v>848</v>
      </c>
      <c r="D222" s="113"/>
      <c r="E222" s="232" t="s">
        <v>849</v>
      </c>
      <c r="F222" s="230"/>
      <c r="G222" s="230"/>
    </row>
    <row r="223" spans="1:7" s="90" customFormat="1" ht="25.5" hidden="1">
      <c r="A223" s="224"/>
      <c r="B223" s="226"/>
      <c r="C223" s="149"/>
      <c r="D223" s="110">
        <v>200</v>
      </c>
      <c r="E223" s="139" t="s">
        <v>448</v>
      </c>
      <c r="F223" s="230"/>
      <c r="G223" s="230"/>
    </row>
    <row r="224" spans="1:7" s="90" customFormat="1" ht="12.75" hidden="1">
      <c r="A224" s="224"/>
      <c r="B224" s="226"/>
      <c r="C224" s="149" t="s">
        <v>417</v>
      </c>
      <c r="D224" s="186"/>
      <c r="E224" s="151" t="s">
        <v>418</v>
      </c>
      <c r="F224" s="230"/>
      <c r="G224" s="230"/>
    </row>
    <row r="225" spans="1:7" s="90" customFormat="1" ht="38.25" hidden="1">
      <c r="A225" s="224"/>
      <c r="B225" s="226"/>
      <c r="C225" s="149" t="s">
        <v>517</v>
      </c>
      <c r="D225" s="149"/>
      <c r="E225" s="151" t="s">
        <v>518</v>
      </c>
      <c r="F225" s="230"/>
      <c r="G225" s="230"/>
    </row>
    <row r="226" spans="1:7" s="90" customFormat="1" ht="12.75" hidden="1">
      <c r="A226" s="224"/>
      <c r="B226" s="226"/>
      <c r="C226" s="194" t="s">
        <v>525</v>
      </c>
      <c r="D226" s="110"/>
      <c r="E226" s="232" t="s">
        <v>852</v>
      </c>
      <c r="F226" s="230"/>
      <c r="G226" s="230"/>
    </row>
    <row r="227" spans="1:7" s="90" customFormat="1" ht="25.5" hidden="1">
      <c r="A227" s="224"/>
      <c r="B227" s="226"/>
      <c r="C227" s="236"/>
      <c r="D227" s="110">
        <v>200</v>
      </c>
      <c r="E227" s="139" t="s">
        <v>448</v>
      </c>
      <c r="F227" s="230"/>
      <c r="G227" s="230"/>
    </row>
    <row r="228" spans="1:7" s="90" customFormat="1" ht="12.75" hidden="1">
      <c r="A228" s="224"/>
      <c r="B228" s="226"/>
      <c r="C228" s="194" t="s">
        <v>527</v>
      </c>
      <c r="D228" s="110"/>
      <c r="E228" s="139" t="s">
        <v>854</v>
      </c>
      <c r="F228" s="230"/>
      <c r="G228" s="230"/>
    </row>
    <row r="229" spans="1:7" s="90" customFormat="1" ht="25.5" hidden="1">
      <c r="A229" s="224"/>
      <c r="B229" s="226"/>
      <c r="C229" s="194"/>
      <c r="D229" s="110">
        <v>200</v>
      </c>
      <c r="E229" s="139" t="s">
        <v>448</v>
      </c>
      <c r="F229" s="230"/>
      <c r="G229" s="230"/>
    </row>
    <row r="230" spans="1:7" s="90" customFormat="1" ht="38.25" hidden="1">
      <c r="A230" s="224"/>
      <c r="B230" s="226"/>
      <c r="C230" s="194" t="s">
        <v>855</v>
      </c>
      <c r="D230" s="110"/>
      <c r="E230" s="139" t="s">
        <v>856</v>
      </c>
      <c r="F230" s="230"/>
      <c r="G230" s="230"/>
    </row>
    <row r="231" spans="1:7" s="90" customFormat="1" ht="25.5" hidden="1">
      <c r="A231" s="224"/>
      <c r="B231" s="226"/>
      <c r="C231" s="194"/>
      <c r="D231" s="110">
        <v>200</v>
      </c>
      <c r="E231" s="139" t="s">
        <v>448</v>
      </c>
      <c r="F231" s="230"/>
      <c r="G231" s="230"/>
    </row>
    <row r="232" spans="1:7" s="90" customFormat="1" ht="12.75" hidden="1">
      <c r="A232" s="224"/>
      <c r="B232" s="226" t="s">
        <v>841</v>
      </c>
      <c r="C232" s="149"/>
      <c r="D232" s="149"/>
      <c r="E232" s="233" t="s">
        <v>842</v>
      </c>
      <c r="F232" s="230">
        <f>F233</f>
        <v>18014000</v>
      </c>
      <c r="G232" s="230">
        <f>G233</f>
        <v>0</v>
      </c>
    </row>
    <row r="233" spans="1:7" s="90" customFormat="1" ht="25.5" hidden="1">
      <c r="A233" s="224"/>
      <c r="B233" s="226"/>
      <c r="C233" s="240" t="s">
        <v>1343</v>
      </c>
      <c r="D233" s="240"/>
      <c r="E233" s="241" t="s">
        <v>1344</v>
      </c>
      <c r="F233" s="230">
        <f>F234</f>
        <v>18014000</v>
      </c>
      <c r="G233" s="230">
        <f>G234</f>
        <v>0</v>
      </c>
    </row>
    <row r="234" spans="1:7" s="90" customFormat="1" ht="12.75" hidden="1">
      <c r="A234" s="224"/>
      <c r="B234" s="226"/>
      <c r="C234" s="119" t="s">
        <v>1351</v>
      </c>
      <c r="D234" s="119"/>
      <c r="E234" s="120" t="s">
        <v>1352</v>
      </c>
      <c r="F234" s="242">
        <f>F235+F240+F245</f>
        <v>18014000</v>
      </c>
      <c r="G234" s="242">
        <f>G235+G240+G245</f>
        <v>0</v>
      </c>
    </row>
    <row r="235" spans="1:7" s="90" customFormat="1" ht="12.75" hidden="1">
      <c r="A235" s="224"/>
      <c r="B235" s="226"/>
      <c r="C235" s="119" t="s">
        <v>1353</v>
      </c>
      <c r="D235" s="119"/>
      <c r="E235" s="120" t="s">
        <v>1354</v>
      </c>
      <c r="F235" s="242">
        <f>F236</f>
        <v>650000</v>
      </c>
      <c r="G235" s="242">
        <f>G236</f>
        <v>0</v>
      </c>
    </row>
    <row r="236" spans="1:7" s="90" customFormat="1" ht="25.5" hidden="1">
      <c r="A236" s="224"/>
      <c r="B236" s="226"/>
      <c r="C236" s="119"/>
      <c r="D236" s="149">
        <v>200</v>
      </c>
      <c r="E236" s="151" t="s">
        <v>435</v>
      </c>
      <c r="F236" s="242">
        <f>F238+F239</f>
        <v>650000</v>
      </c>
      <c r="G236" s="242">
        <f>G238+G239</f>
        <v>0</v>
      </c>
    </row>
    <row r="237" spans="1:7" s="90" customFormat="1" ht="12.75" hidden="1">
      <c r="A237" s="224"/>
      <c r="B237" s="226"/>
      <c r="C237" s="119"/>
      <c r="D237" s="110"/>
      <c r="E237" s="151" t="s">
        <v>500</v>
      </c>
      <c r="F237" s="242"/>
      <c r="G237" s="242"/>
    </row>
    <row r="238" spans="1:7" s="90" customFormat="1" ht="12.75" hidden="1">
      <c r="A238" s="224"/>
      <c r="B238" s="226"/>
      <c r="C238" s="119"/>
      <c r="D238" s="110"/>
      <c r="E238" s="151" t="s">
        <v>501</v>
      </c>
      <c r="F238" s="242">
        <v>325000</v>
      </c>
      <c r="G238" s="242">
        <v>0</v>
      </c>
    </row>
    <row r="239" spans="1:7" s="90" customFormat="1" ht="12.75" hidden="1">
      <c r="A239" s="224"/>
      <c r="B239" s="226"/>
      <c r="C239" s="119"/>
      <c r="D239" s="110"/>
      <c r="E239" s="151" t="s">
        <v>503</v>
      </c>
      <c r="F239" s="242">
        <v>325000</v>
      </c>
      <c r="G239" s="242">
        <v>0</v>
      </c>
    </row>
    <row r="240" spans="1:7" s="90" customFormat="1" ht="12.75" hidden="1">
      <c r="A240" s="224"/>
      <c r="B240" s="226"/>
      <c r="C240" s="119" t="s">
        <v>1355</v>
      </c>
      <c r="D240" s="119"/>
      <c r="E240" s="120" t="s">
        <v>1356</v>
      </c>
      <c r="F240" s="242">
        <f>F241</f>
        <v>14864000</v>
      </c>
      <c r="G240" s="242">
        <f>G241</f>
        <v>0</v>
      </c>
    </row>
    <row r="241" spans="1:7" s="90" customFormat="1" ht="25.5" hidden="1">
      <c r="A241" s="224"/>
      <c r="B241" s="226"/>
      <c r="C241" s="119"/>
      <c r="D241" s="149">
        <v>200</v>
      </c>
      <c r="E241" s="151" t="s">
        <v>435</v>
      </c>
      <c r="F241" s="242">
        <f>F243+F244</f>
        <v>14864000</v>
      </c>
      <c r="G241" s="242">
        <f>G243</f>
        <v>0</v>
      </c>
    </row>
    <row r="242" spans="1:7" s="90" customFormat="1" ht="12.75" hidden="1">
      <c r="A242" s="224"/>
      <c r="B242" s="226"/>
      <c r="C242" s="119"/>
      <c r="D242" s="110"/>
      <c r="E242" s="151" t="s">
        <v>500</v>
      </c>
      <c r="F242" s="242"/>
      <c r="G242" s="242"/>
    </row>
    <row r="243" spans="1:7" s="90" customFormat="1" ht="12.75" hidden="1">
      <c r="A243" s="224"/>
      <c r="B243" s="226"/>
      <c r="C243" s="119"/>
      <c r="D243" s="110"/>
      <c r="E243" s="151" t="s">
        <v>501</v>
      </c>
      <c r="F243" s="242">
        <v>7432000</v>
      </c>
      <c r="G243" s="242">
        <v>0</v>
      </c>
    </row>
    <row r="244" spans="1:7" s="90" customFormat="1" ht="12.75" hidden="1">
      <c r="A244" s="224"/>
      <c r="B244" s="226"/>
      <c r="C244" s="119"/>
      <c r="D244" s="110"/>
      <c r="E244" s="151" t="s">
        <v>503</v>
      </c>
      <c r="F244" s="242">
        <v>7432000</v>
      </c>
      <c r="G244" s="242">
        <v>0</v>
      </c>
    </row>
    <row r="245" spans="1:7" s="90" customFormat="1" ht="25.5" hidden="1">
      <c r="A245" s="224"/>
      <c r="B245" s="226"/>
      <c r="C245" s="119" t="s">
        <v>1357</v>
      </c>
      <c r="D245" s="119"/>
      <c r="E245" s="120" t="s">
        <v>1358</v>
      </c>
      <c r="F245" s="242">
        <f>F246</f>
        <v>2500000</v>
      </c>
      <c r="G245" s="242">
        <f>G246</f>
        <v>0</v>
      </c>
    </row>
    <row r="246" spans="1:7" s="90" customFormat="1" ht="25.5" hidden="1">
      <c r="A246" s="224"/>
      <c r="B246" s="226"/>
      <c r="C246" s="119"/>
      <c r="D246" s="149">
        <v>200</v>
      </c>
      <c r="E246" s="151" t="s">
        <v>435</v>
      </c>
      <c r="F246" s="242">
        <f>F248+F249</f>
        <v>2500000</v>
      </c>
      <c r="G246" s="242">
        <f>G248+G249</f>
        <v>0</v>
      </c>
    </row>
    <row r="247" spans="1:7" s="90" customFormat="1" ht="12.75" hidden="1">
      <c r="A247" s="224"/>
      <c r="B247" s="226"/>
      <c r="C247" s="119"/>
      <c r="D247" s="110"/>
      <c r="E247" s="151" t="s">
        <v>500</v>
      </c>
      <c r="F247" s="242"/>
      <c r="G247" s="242"/>
    </row>
    <row r="248" spans="1:7" s="90" customFormat="1" ht="12.75" hidden="1">
      <c r="A248" s="224"/>
      <c r="B248" s="226"/>
      <c r="C248" s="119"/>
      <c r="D248" s="110"/>
      <c r="E248" s="151" t="s">
        <v>501</v>
      </c>
      <c r="F248" s="242">
        <v>1250000</v>
      </c>
      <c r="G248" s="242">
        <v>0</v>
      </c>
    </row>
    <row r="249" spans="1:7" s="90" customFormat="1" ht="12.75" hidden="1">
      <c r="A249" s="224"/>
      <c r="B249" s="226"/>
      <c r="C249" s="119"/>
      <c r="D249" s="110"/>
      <c r="E249" s="151" t="s">
        <v>503</v>
      </c>
      <c r="F249" s="242">
        <v>1250000</v>
      </c>
      <c r="G249" s="242">
        <v>0</v>
      </c>
    </row>
    <row r="250" spans="1:7" s="90" customFormat="1" ht="12.75" hidden="1">
      <c r="A250" s="224"/>
      <c r="B250" s="226" t="s">
        <v>881</v>
      </c>
      <c r="C250" s="226"/>
      <c r="D250" s="226"/>
      <c r="E250" s="227" t="s">
        <v>882</v>
      </c>
      <c r="F250" s="228">
        <f>F251+F268+F272</f>
        <v>20163493.07</v>
      </c>
      <c r="G250" s="228">
        <f>G251+G268+G272</f>
        <v>35228216.96</v>
      </c>
    </row>
    <row r="251" spans="1:7" s="90" customFormat="1" ht="25.5" hidden="1">
      <c r="A251" s="224"/>
      <c r="B251" s="226"/>
      <c r="C251" s="240" t="s">
        <v>1343</v>
      </c>
      <c r="D251" s="240"/>
      <c r="E251" s="241" t="s">
        <v>1344</v>
      </c>
      <c r="F251" s="228">
        <f>F252</f>
        <v>7500000</v>
      </c>
      <c r="G251" s="228">
        <f>G252</f>
        <v>22514000</v>
      </c>
    </row>
    <row r="252" spans="1:7" s="90" customFormat="1" ht="12.75" hidden="1">
      <c r="A252" s="224"/>
      <c r="B252" s="226"/>
      <c r="C252" s="119" t="s">
        <v>1359</v>
      </c>
      <c r="D252" s="119"/>
      <c r="E252" s="120" t="s">
        <v>1360</v>
      </c>
      <c r="F252" s="242">
        <f>F253+F258+F263</f>
        <v>7500000</v>
      </c>
      <c r="G252" s="242">
        <f>G253+G258+G263</f>
        <v>22514000</v>
      </c>
    </row>
    <row r="253" spans="1:7" s="90" customFormat="1" ht="12.75" hidden="1">
      <c r="A253" s="224"/>
      <c r="B253" s="226"/>
      <c r="C253" s="119" t="s">
        <v>1361</v>
      </c>
      <c r="D253" s="119"/>
      <c r="E253" s="120" t="s">
        <v>899</v>
      </c>
      <c r="F253" s="242">
        <f>F254</f>
        <v>6000000</v>
      </c>
      <c r="G253" s="242">
        <f>G254</f>
        <v>4914000</v>
      </c>
    </row>
    <row r="254" spans="1:7" s="90" customFormat="1" ht="25.5" hidden="1">
      <c r="A254" s="224"/>
      <c r="B254" s="226"/>
      <c r="C254" s="119"/>
      <c r="D254" s="149">
        <v>200</v>
      </c>
      <c r="E254" s="151" t="s">
        <v>435</v>
      </c>
      <c r="F254" s="242">
        <f>F256+F257</f>
        <v>6000000</v>
      </c>
      <c r="G254" s="242">
        <f>G256+G257</f>
        <v>4914000</v>
      </c>
    </row>
    <row r="255" spans="1:7" s="90" customFormat="1" ht="12.75" hidden="1">
      <c r="A255" s="224"/>
      <c r="B255" s="226"/>
      <c r="C255" s="119"/>
      <c r="D255" s="110"/>
      <c r="E255" s="151" t="s">
        <v>500</v>
      </c>
      <c r="F255" s="242"/>
      <c r="G255" s="242"/>
    </row>
    <row r="256" spans="1:7" s="90" customFormat="1" ht="12.75" hidden="1">
      <c r="A256" s="224"/>
      <c r="B256" s="226"/>
      <c r="C256" s="119"/>
      <c r="D256" s="110"/>
      <c r="E256" s="151" t="s">
        <v>501</v>
      </c>
      <c r="F256" s="242">
        <v>3000000</v>
      </c>
      <c r="G256" s="242">
        <v>2457000</v>
      </c>
    </row>
    <row r="257" spans="1:7" s="90" customFormat="1" ht="12.75" hidden="1">
      <c r="A257" s="224"/>
      <c r="B257" s="226"/>
      <c r="C257" s="119"/>
      <c r="D257" s="119"/>
      <c r="E257" s="151" t="s">
        <v>503</v>
      </c>
      <c r="F257" s="242">
        <v>3000000</v>
      </c>
      <c r="G257" s="242">
        <v>2457000</v>
      </c>
    </row>
    <row r="258" spans="1:7" s="90" customFormat="1" ht="25.5" hidden="1">
      <c r="A258" s="224"/>
      <c r="B258" s="226"/>
      <c r="C258" s="119" t="s">
        <v>1362</v>
      </c>
      <c r="D258" s="119"/>
      <c r="E258" s="120" t="s">
        <v>1363</v>
      </c>
      <c r="F258" s="242">
        <f>F259</f>
        <v>1500000</v>
      </c>
      <c r="G258" s="242">
        <f>G259</f>
        <v>6000000</v>
      </c>
    </row>
    <row r="259" spans="1:7" s="90" customFormat="1" ht="25.5" hidden="1">
      <c r="A259" s="224"/>
      <c r="B259" s="226"/>
      <c r="C259" s="119"/>
      <c r="D259" s="149">
        <v>200</v>
      </c>
      <c r="E259" s="151" t="s">
        <v>435</v>
      </c>
      <c r="F259" s="242">
        <f>F261+F262</f>
        <v>1500000</v>
      </c>
      <c r="G259" s="242">
        <f>G261+G262</f>
        <v>6000000</v>
      </c>
    </row>
    <row r="260" spans="1:7" s="90" customFormat="1" ht="12.75" hidden="1">
      <c r="A260" s="224"/>
      <c r="B260" s="226"/>
      <c r="C260" s="119"/>
      <c r="D260" s="110"/>
      <c r="E260" s="151" t="s">
        <v>500</v>
      </c>
      <c r="F260" s="242"/>
      <c r="G260" s="242"/>
    </row>
    <row r="261" spans="1:7" s="90" customFormat="1" ht="12.75" hidden="1">
      <c r="A261" s="224"/>
      <c r="B261" s="226"/>
      <c r="C261" s="119"/>
      <c r="D261" s="110"/>
      <c r="E261" s="151" t="s">
        <v>501</v>
      </c>
      <c r="F261" s="242">
        <v>750000</v>
      </c>
      <c r="G261" s="242">
        <v>3000000</v>
      </c>
    </row>
    <row r="262" spans="1:7" s="90" customFormat="1" ht="12.75" hidden="1">
      <c r="A262" s="224"/>
      <c r="B262" s="226"/>
      <c r="C262" s="119"/>
      <c r="D262" s="119"/>
      <c r="E262" s="151" t="s">
        <v>503</v>
      </c>
      <c r="F262" s="242">
        <v>750000</v>
      </c>
      <c r="G262" s="242">
        <v>3000000</v>
      </c>
    </row>
    <row r="263" spans="1:7" s="90" customFormat="1" ht="12.75" hidden="1">
      <c r="A263" s="224"/>
      <c r="B263" s="226"/>
      <c r="C263" s="119" t="s">
        <v>1364</v>
      </c>
      <c r="D263" s="119"/>
      <c r="E263" s="120" t="s">
        <v>904</v>
      </c>
      <c r="F263" s="242">
        <f>F264</f>
        <v>0</v>
      </c>
      <c r="G263" s="242">
        <f>G264</f>
        <v>11600000</v>
      </c>
    </row>
    <row r="264" spans="1:7" s="90" customFormat="1" ht="25.5" hidden="1">
      <c r="A264" s="224"/>
      <c r="B264" s="226"/>
      <c r="C264" s="119"/>
      <c r="D264" s="149">
        <v>200</v>
      </c>
      <c r="E264" s="151" t="s">
        <v>435</v>
      </c>
      <c r="F264" s="242">
        <f>F266</f>
        <v>0</v>
      </c>
      <c r="G264" s="242">
        <f>G266+G267</f>
        <v>11600000</v>
      </c>
    </row>
    <row r="265" spans="1:7" s="90" customFormat="1" ht="12.75" hidden="1">
      <c r="A265" s="224"/>
      <c r="B265" s="226"/>
      <c r="C265" s="119"/>
      <c r="D265" s="110"/>
      <c r="E265" s="151" t="s">
        <v>500</v>
      </c>
      <c r="F265" s="242"/>
      <c r="G265" s="242"/>
    </row>
    <row r="266" spans="1:7" s="90" customFormat="1" ht="12.75" hidden="1">
      <c r="A266" s="224"/>
      <c r="B266" s="226"/>
      <c r="C266" s="119"/>
      <c r="D266" s="110"/>
      <c r="E266" s="151" t="s">
        <v>501</v>
      </c>
      <c r="F266" s="242">
        <v>0</v>
      </c>
      <c r="G266" s="242">
        <v>5800000</v>
      </c>
    </row>
    <row r="267" spans="1:7" s="90" customFormat="1" ht="12.75" hidden="1">
      <c r="A267" s="224"/>
      <c r="B267" s="226"/>
      <c r="C267" s="119"/>
      <c r="D267" s="110"/>
      <c r="E267" s="151" t="s">
        <v>503</v>
      </c>
      <c r="F267" s="242">
        <v>0</v>
      </c>
      <c r="G267" s="242">
        <v>5800000</v>
      </c>
    </row>
    <row r="268" spans="1:7" s="90" customFormat="1" ht="38.25" hidden="1">
      <c r="A268" s="224"/>
      <c r="B268" s="226"/>
      <c r="C268" s="149" t="s">
        <v>883</v>
      </c>
      <c r="D268" s="149"/>
      <c r="E268" s="151" t="s">
        <v>884</v>
      </c>
      <c r="F268" s="242">
        <f aca="true" t="shared" si="7" ref="F268:G270">F269</f>
        <v>5731200</v>
      </c>
      <c r="G268" s="242">
        <f t="shared" si="7"/>
        <v>5966800</v>
      </c>
    </row>
    <row r="269" spans="1:7" s="90" customFormat="1" ht="25.5" hidden="1">
      <c r="A269" s="224"/>
      <c r="B269" s="226"/>
      <c r="C269" s="132" t="s">
        <v>885</v>
      </c>
      <c r="D269" s="119"/>
      <c r="E269" s="151" t="s">
        <v>886</v>
      </c>
      <c r="F269" s="242">
        <f t="shared" si="7"/>
        <v>5731200</v>
      </c>
      <c r="G269" s="242">
        <f t="shared" si="7"/>
        <v>5966800</v>
      </c>
    </row>
    <row r="270" spans="1:7" s="90" customFormat="1" ht="25.5" hidden="1">
      <c r="A270" s="224"/>
      <c r="B270" s="226"/>
      <c r="C270" s="132" t="s">
        <v>887</v>
      </c>
      <c r="D270" s="119"/>
      <c r="E270" s="151" t="s">
        <v>888</v>
      </c>
      <c r="F270" s="242">
        <f t="shared" si="7"/>
        <v>5731200</v>
      </c>
      <c r="G270" s="242">
        <f t="shared" si="7"/>
        <v>5966800</v>
      </c>
    </row>
    <row r="271" spans="1:7" s="90" customFormat="1" ht="25.5" hidden="1">
      <c r="A271" s="224"/>
      <c r="B271" s="226"/>
      <c r="C271" s="132"/>
      <c r="D271" s="149">
        <v>200</v>
      </c>
      <c r="E271" s="151" t="s">
        <v>435</v>
      </c>
      <c r="F271" s="242">
        <v>5731200</v>
      </c>
      <c r="G271" s="242">
        <v>5966800</v>
      </c>
    </row>
    <row r="272" spans="1:7" s="90" customFormat="1" ht="12.75" hidden="1">
      <c r="A272" s="224"/>
      <c r="B272" s="226"/>
      <c r="C272" s="149" t="s">
        <v>417</v>
      </c>
      <c r="D272" s="186"/>
      <c r="E272" s="151" t="s">
        <v>418</v>
      </c>
      <c r="F272" s="242">
        <f aca="true" t="shared" si="8" ref="F272:G274">F273</f>
        <v>6932293.07</v>
      </c>
      <c r="G272" s="242">
        <f t="shared" si="8"/>
        <v>6747416.96</v>
      </c>
    </row>
    <row r="273" spans="1:7" s="90" customFormat="1" ht="38.25" hidden="1">
      <c r="A273" s="224"/>
      <c r="B273" s="226"/>
      <c r="C273" s="149" t="s">
        <v>437</v>
      </c>
      <c r="D273" s="149"/>
      <c r="E273" s="151" t="s">
        <v>438</v>
      </c>
      <c r="F273" s="242">
        <f t="shared" si="8"/>
        <v>6932293.07</v>
      </c>
      <c r="G273" s="242">
        <f t="shared" si="8"/>
        <v>6747416.96</v>
      </c>
    </row>
    <row r="274" spans="1:7" s="90" customFormat="1" ht="38.25" hidden="1">
      <c r="A274" s="224"/>
      <c r="B274" s="226"/>
      <c r="C274" s="149" t="s">
        <v>935</v>
      </c>
      <c r="D274" s="229"/>
      <c r="E274" s="232" t="s">
        <v>936</v>
      </c>
      <c r="F274" s="242">
        <f t="shared" si="8"/>
        <v>6932293.07</v>
      </c>
      <c r="G274" s="242">
        <f t="shared" si="8"/>
        <v>6747416.96</v>
      </c>
    </row>
    <row r="275" spans="1:7" s="90" customFormat="1" ht="12.75" hidden="1">
      <c r="A275" s="224"/>
      <c r="B275" s="226"/>
      <c r="C275" s="149"/>
      <c r="D275" s="229" t="s">
        <v>640</v>
      </c>
      <c r="E275" s="232" t="s">
        <v>436</v>
      </c>
      <c r="F275" s="242">
        <v>6932293.07</v>
      </c>
      <c r="G275" s="242">
        <v>6747416.96</v>
      </c>
    </row>
    <row r="276" spans="1:7" s="90" customFormat="1" ht="12.75" hidden="1">
      <c r="A276" s="224"/>
      <c r="B276" s="226"/>
      <c r="C276" s="132"/>
      <c r="D276" s="149"/>
      <c r="E276" s="151"/>
      <c r="F276" s="242"/>
      <c r="G276" s="242"/>
    </row>
    <row r="277" spans="1:7" s="90" customFormat="1" ht="25.5" hidden="1">
      <c r="A277" s="224"/>
      <c r="B277" s="226" t="s">
        <v>938</v>
      </c>
      <c r="C277" s="226"/>
      <c r="D277" s="226"/>
      <c r="E277" s="227" t="s">
        <v>939</v>
      </c>
      <c r="F277" s="230">
        <f aca="true" t="shared" si="9" ref="F277:G279">F278</f>
        <v>13146700</v>
      </c>
      <c r="G277" s="230">
        <f t="shared" si="9"/>
        <v>13146700</v>
      </c>
    </row>
    <row r="278" spans="1:7" s="90" customFormat="1" ht="15" hidden="1">
      <c r="A278" s="224"/>
      <c r="B278" s="122"/>
      <c r="C278" s="149" t="s">
        <v>417</v>
      </c>
      <c r="D278" s="186"/>
      <c r="E278" s="151" t="s">
        <v>418</v>
      </c>
      <c r="F278" s="230">
        <f t="shared" si="9"/>
        <v>13146700</v>
      </c>
      <c r="G278" s="230">
        <f t="shared" si="9"/>
        <v>13146700</v>
      </c>
    </row>
    <row r="279" spans="1:7" s="90" customFormat="1" ht="38.25" hidden="1">
      <c r="A279" s="224"/>
      <c r="B279" s="122"/>
      <c r="C279" s="149" t="s">
        <v>517</v>
      </c>
      <c r="D279" s="149"/>
      <c r="E279" s="151" t="s">
        <v>518</v>
      </c>
      <c r="F279" s="230">
        <f t="shared" si="9"/>
        <v>13146700</v>
      </c>
      <c r="G279" s="230">
        <f t="shared" si="9"/>
        <v>13146700</v>
      </c>
    </row>
    <row r="280" spans="1:7" s="90" customFormat="1" ht="25.5" hidden="1">
      <c r="A280" s="224"/>
      <c r="B280" s="122"/>
      <c r="C280" s="149" t="s">
        <v>940</v>
      </c>
      <c r="D280" s="149"/>
      <c r="E280" s="151" t="s">
        <v>941</v>
      </c>
      <c r="F280" s="230">
        <f>F281+F282+F283</f>
        <v>13146700</v>
      </c>
      <c r="G280" s="230">
        <f>G281+G282+G283</f>
        <v>13146700</v>
      </c>
    </row>
    <row r="281" spans="1:7" s="90" customFormat="1" ht="51" hidden="1">
      <c r="A281" s="224"/>
      <c r="B281" s="122"/>
      <c r="C281" s="149"/>
      <c r="D281" s="149">
        <v>100</v>
      </c>
      <c r="E281" s="151" t="s">
        <v>423</v>
      </c>
      <c r="F281" s="228">
        <v>7052174</v>
      </c>
      <c r="G281" s="228">
        <v>7052174</v>
      </c>
    </row>
    <row r="282" spans="1:7" s="90" customFormat="1" ht="25.5" hidden="1">
      <c r="A282" s="224"/>
      <c r="B282" s="122"/>
      <c r="C282" s="149"/>
      <c r="D282" s="149">
        <v>200</v>
      </c>
      <c r="E282" s="151" t="s">
        <v>435</v>
      </c>
      <c r="F282" s="228">
        <v>5792526</v>
      </c>
      <c r="G282" s="228">
        <v>5792526</v>
      </c>
    </row>
    <row r="283" spans="1:7" s="90" customFormat="1" ht="15" hidden="1">
      <c r="A283" s="224"/>
      <c r="B283" s="122"/>
      <c r="C283" s="149"/>
      <c r="D283" s="149">
        <v>800</v>
      </c>
      <c r="E283" s="151" t="s">
        <v>436</v>
      </c>
      <c r="F283" s="228">
        <v>302000</v>
      </c>
      <c r="G283" s="228">
        <v>302000</v>
      </c>
    </row>
    <row r="284" spans="1:7" s="90" customFormat="1" ht="12.75" hidden="1">
      <c r="A284" s="224"/>
      <c r="B284" s="218" t="s">
        <v>252</v>
      </c>
      <c r="C284" s="218"/>
      <c r="D284" s="218"/>
      <c r="E284" s="225" t="s">
        <v>942</v>
      </c>
      <c r="F284" s="245">
        <f>F285+F298+F305</f>
        <v>9292300</v>
      </c>
      <c r="G284" s="245">
        <f>G285+G298+G305</f>
        <v>8414800</v>
      </c>
    </row>
    <row r="285" spans="1:7" s="90" customFormat="1" ht="12.75" hidden="1">
      <c r="A285" s="224"/>
      <c r="B285" s="226" t="s">
        <v>943</v>
      </c>
      <c r="C285" s="226"/>
      <c r="D285" s="226"/>
      <c r="E285" s="227" t="s">
        <v>944</v>
      </c>
      <c r="F285" s="228">
        <f>F286</f>
        <v>8914000</v>
      </c>
      <c r="G285" s="228">
        <f>G286</f>
        <v>8314000</v>
      </c>
    </row>
    <row r="286" spans="1:7" s="90" customFormat="1" ht="42.75" customHeight="1" hidden="1">
      <c r="A286" s="224"/>
      <c r="B286" s="226"/>
      <c r="C286" s="149" t="s">
        <v>945</v>
      </c>
      <c r="D286" s="149"/>
      <c r="E286" s="151" t="s">
        <v>946</v>
      </c>
      <c r="F286" s="228">
        <f>F287+F290+F295</f>
        <v>8914000</v>
      </c>
      <c r="G286" s="228">
        <f>G287+G290+G295</f>
        <v>8314000</v>
      </c>
    </row>
    <row r="287" spans="1:7" s="90" customFormat="1" ht="38.25" hidden="1">
      <c r="A287" s="224"/>
      <c r="B287" s="226"/>
      <c r="C287" s="149" t="s">
        <v>947</v>
      </c>
      <c r="D287" s="149"/>
      <c r="E287" s="151" t="s">
        <v>948</v>
      </c>
      <c r="F287" s="228">
        <f>F288</f>
        <v>8750000</v>
      </c>
      <c r="G287" s="228">
        <f>G288</f>
        <v>8200000</v>
      </c>
    </row>
    <row r="288" spans="1:7" s="90" customFormat="1" ht="38.25" hidden="1">
      <c r="A288" s="224"/>
      <c r="B288" s="226"/>
      <c r="C288" s="149" t="s">
        <v>949</v>
      </c>
      <c r="D288" s="149"/>
      <c r="E288" s="151" t="s">
        <v>950</v>
      </c>
      <c r="F288" s="230">
        <f>F289</f>
        <v>8750000</v>
      </c>
      <c r="G288" s="230">
        <f>G289</f>
        <v>8200000</v>
      </c>
    </row>
    <row r="289" spans="1:7" s="90" customFormat="1" ht="25.5" hidden="1">
      <c r="A289" s="224"/>
      <c r="B289" s="226"/>
      <c r="C289" s="149"/>
      <c r="D289" s="149">
        <v>600</v>
      </c>
      <c r="E289" s="151" t="s">
        <v>606</v>
      </c>
      <c r="F289" s="140">
        <v>8750000</v>
      </c>
      <c r="G289" s="140">
        <v>8200000</v>
      </c>
    </row>
    <row r="290" spans="1:7" s="90" customFormat="1" ht="25.5" hidden="1">
      <c r="A290" s="224"/>
      <c r="B290" s="226"/>
      <c r="C290" s="149" t="s">
        <v>951</v>
      </c>
      <c r="D290" s="110"/>
      <c r="E290" s="246" t="s">
        <v>952</v>
      </c>
      <c r="F290" s="230">
        <f>F291+F293</f>
        <v>114000</v>
      </c>
      <c r="G290" s="230">
        <f>G291+G293</f>
        <v>114000</v>
      </c>
    </row>
    <row r="291" spans="1:7" s="90" customFormat="1" ht="25.5" hidden="1">
      <c r="A291" s="224"/>
      <c r="B291" s="226"/>
      <c r="C291" s="149" t="s">
        <v>953</v>
      </c>
      <c r="D291" s="149"/>
      <c r="E291" s="151" t="s">
        <v>954</v>
      </c>
      <c r="F291" s="230">
        <f>F292</f>
        <v>54000</v>
      </c>
      <c r="G291" s="230">
        <f>G292</f>
        <v>54000</v>
      </c>
    </row>
    <row r="292" spans="1:7" s="90" customFormat="1" ht="25.5" hidden="1">
      <c r="A292" s="224"/>
      <c r="B292" s="229"/>
      <c r="C292" s="149"/>
      <c r="D292" s="149">
        <v>600</v>
      </c>
      <c r="E292" s="151" t="s">
        <v>606</v>
      </c>
      <c r="F292" s="230">
        <v>54000</v>
      </c>
      <c r="G292" s="230">
        <v>54000</v>
      </c>
    </row>
    <row r="293" spans="1:7" s="90" customFormat="1" ht="25.5" hidden="1">
      <c r="A293" s="224"/>
      <c r="B293" s="229"/>
      <c r="C293" s="149" t="s">
        <v>956</v>
      </c>
      <c r="D293" s="149"/>
      <c r="E293" s="151" t="s">
        <v>957</v>
      </c>
      <c r="F293" s="230">
        <f>F294</f>
        <v>60000</v>
      </c>
      <c r="G293" s="230">
        <f>G294</f>
        <v>60000</v>
      </c>
    </row>
    <row r="294" spans="1:7" s="90" customFormat="1" ht="25.5" hidden="1">
      <c r="A294" s="224"/>
      <c r="B294" s="229"/>
      <c r="C294" s="149"/>
      <c r="D294" s="149">
        <v>600</v>
      </c>
      <c r="E294" s="151" t="s">
        <v>606</v>
      </c>
      <c r="F294" s="230">
        <v>60000</v>
      </c>
      <c r="G294" s="230">
        <v>60000</v>
      </c>
    </row>
    <row r="295" spans="1:7" s="90" customFormat="1" ht="25.5" hidden="1">
      <c r="A295" s="224"/>
      <c r="B295" s="229"/>
      <c r="C295" s="149" t="s">
        <v>958</v>
      </c>
      <c r="D295" s="110"/>
      <c r="E295" s="151" t="s">
        <v>959</v>
      </c>
      <c r="F295" s="230">
        <f>F296</f>
        <v>50000</v>
      </c>
      <c r="G295" s="230">
        <f>G296</f>
        <v>0</v>
      </c>
    </row>
    <row r="296" spans="1:7" s="90" customFormat="1" ht="12.75" hidden="1">
      <c r="A296" s="224"/>
      <c r="B296" s="229"/>
      <c r="C296" s="149" t="s">
        <v>960</v>
      </c>
      <c r="D296" s="149"/>
      <c r="E296" s="151" t="s">
        <v>961</v>
      </c>
      <c r="F296" s="230">
        <f>F297</f>
        <v>50000</v>
      </c>
      <c r="G296" s="230">
        <f>G297</f>
        <v>0</v>
      </c>
    </row>
    <row r="297" spans="1:7" s="90" customFormat="1" ht="25.5" hidden="1">
      <c r="A297" s="224"/>
      <c r="B297" s="229"/>
      <c r="C297" s="149"/>
      <c r="D297" s="149">
        <v>600</v>
      </c>
      <c r="E297" s="151" t="s">
        <v>606</v>
      </c>
      <c r="F297" s="230">
        <v>50000</v>
      </c>
      <c r="G297" s="230">
        <v>0</v>
      </c>
    </row>
    <row r="298" spans="1:7" s="90" customFormat="1" ht="12.75" hidden="1">
      <c r="A298" s="224"/>
      <c r="B298" s="226" t="s">
        <v>279</v>
      </c>
      <c r="C298" s="247"/>
      <c r="D298" s="247"/>
      <c r="E298" s="244" t="s">
        <v>962</v>
      </c>
      <c r="F298" s="230">
        <f>F299</f>
        <v>281500</v>
      </c>
      <c r="G298" s="230">
        <f>G299</f>
        <v>0</v>
      </c>
    </row>
    <row r="299" spans="1:7" s="90" customFormat="1" ht="38.25" hidden="1">
      <c r="A299" s="224"/>
      <c r="B299" s="226"/>
      <c r="C299" s="149" t="s">
        <v>945</v>
      </c>
      <c r="D299" s="149"/>
      <c r="E299" s="151" t="s">
        <v>946</v>
      </c>
      <c r="F299" s="230">
        <f>F300</f>
        <v>281500</v>
      </c>
      <c r="G299" s="230">
        <f>G300</f>
        <v>0</v>
      </c>
    </row>
    <row r="300" spans="1:7" s="90" customFormat="1" ht="12.75" hidden="1">
      <c r="A300" s="224"/>
      <c r="B300" s="226"/>
      <c r="C300" s="149" t="s">
        <v>963</v>
      </c>
      <c r="D300" s="110"/>
      <c r="E300" s="151" t="s">
        <v>964</v>
      </c>
      <c r="F300" s="230">
        <f>F301+F303</f>
        <v>281500</v>
      </c>
      <c r="G300" s="230">
        <f>G301</f>
        <v>0</v>
      </c>
    </row>
    <row r="301" spans="1:7" s="90" customFormat="1" ht="30.75" customHeight="1" hidden="1">
      <c r="A301" s="224"/>
      <c r="B301" s="226"/>
      <c r="C301" s="149" t="s">
        <v>965</v>
      </c>
      <c r="D301" s="110"/>
      <c r="E301" s="151" t="s">
        <v>966</v>
      </c>
      <c r="F301" s="230">
        <f>F302</f>
        <v>150000</v>
      </c>
      <c r="G301" s="230">
        <f>G302</f>
        <v>0</v>
      </c>
    </row>
    <row r="302" spans="1:7" s="90" customFormat="1" ht="25.5" hidden="1">
      <c r="A302" s="224"/>
      <c r="B302" s="226"/>
      <c r="C302" s="149"/>
      <c r="D302" s="149">
        <v>200</v>
      </c>
      <c r="E302" s="151" t="s">
        <v>435</v>
      </c>
      <c r="F302" s="230">
        <v>150000</v>
      </c>
      <c r="G302" s="230">
        <v>0</v>
      </c>
    </row>
    <row r="303" spans="1:7" s="90" customFormat="1" ht="25.5" hidden="1">
      <c r="A303" s="224"/>
      <c r="B303" s="226"/>
      <c r="C303" s="149" t="s">
        <v>967</v>
      </c>
      <c r="D303" s="110"/>
      <c r="E303" s="151" t="s">
        <v>968</v>
      </c>
      <c r="F303" s="230">
        <v>131500</v>
      </c>
      <c r="G303" s="230">
        <v>0</v>
      </c>
    </row>
    <row r="304" spans="1:7" s="90" customFormat="1" ht="12.75" hidden="1">
      <c r="A304" s="224"/>
      <c r="B304" s="226"/>
      <c r="C304" s="149"/>
      <c r="D304" s="149">
        <v>300</v>
      </c>
      <c r="E304" s="151" t="s">
        <v>969</v>
      </c>
      <c r="F304" s="230">
        <v>131500</v>
      </c>
      <c r="G304" s="230">
        <v>0</v>
      </c>
    </row>
    <row r="305" spans="1:7" s="90" customFormat="1" ht="12.75" hidden="1">
      <c r="A305" s="224"/>
      <c r="B305" s="226" t="s">
        <v>235</v>
      </c>
      <c r="C305" s="226"/>
      <c r="D305" s="226"/>
      <c r="E305" s="227" t="s">
        <v>236</v>
      </c>
      <c r="F305" s="230">
        <f>F306</f>
        <v>96800</v>
      </c>
      <c r="G305" s="230">
        <f>G306</f>
        <v>100800</v>
      </c>
    </row>
    <row r="306" spans="1:7" s="90" customFormat="1" ht="25.5" hidden="1">
      <c r="A306" s="224"/>
      <c r="B306" s="229"/>
      <c r="C306" s="149" t="s">
        <v>470</v>
      </c>
      <c r="D306" s="149"/>
      <c r="E306" s="151" t="s">
        <v>471</v>
      </c>
      <c r="F306" s="230">
        <f>F307+F315</f>
        <v>96800</v>
      </c>
      <c r="G306" s="230">
        <f>G307+G315</f>
        <v>100800</v>
      </c>
    </row>
    <row r="307" spans="1:7" s="90" customFormat="1" ht="12.75" hidden="1">
      <c r="A307" s="224"/>
      <c r="B307" s="229"/>
      <c r="C307" s="149" t="s">
        <v>974</v>
      </c>
      <c r="D307" s="149"/>
      <c r="E307" s="151" t="s">
        <v>975</v>
      </c>
      <c r="F307" s="230">
        <f>F308+F312</f>
        <v>45400</v>
      </c>
      <c r="G307" s="230">
        <f>G308+G312</f>
        <v>49400</v>
      </c>
    </row>
    <row r="308" spans="1:7" s="90" customFormat="1" ht="51" hidden="1">
      <c r="A308" s="224"/>
      <c r="B308" s="229"/>
      <c r="C308" s="149" t="s">
        <v>976</v>
      </c>
      <c r="D308" s="149"/>
      <c r="E308" s="239" t="s">
        <v>977</v>
      </c>
      <c r="F308" s="230">
        <f>F309</f>
        <v>40000</v>
      </c>
      <c r="G308" s="230">
        <f>G309</f>
        <v>44000</v>
      </c>
    </row>
    <row r="309" spans="1:7" s="90" customFormat="1" ht="51" hidden="1">
      <c r="A309" s="224"/>
      <c r="B309" s="229"/>
      <c r="C309" s="149" t="s">
        <v>978</v>
      </c>
      <c r="D309" s="149"/>
      <c r="E309" s="239" t="s">
        <v>979</v>
      </c>
      <c r="F309" s="230">
        <f>F310</f>
        <v>40000</v>
      </c>
      <c r="G309" s="230">
        <f>G310</f>
        <v>44000</v>
      </c>
    </row>
    <row r="310" spans="1:7" s="90" customFormat="1" ht="51" hidden="1">
      <c r="A310" s="224"/>
      <c r="B310" s="229"/>
      <c r="C310" s="149"/>
      <c r="D310" s="149">
        <v>100</v>
      </c>
      <c r="E310" s="151" t="s">
        <v>423</v>
      </c>
      <c r="F310" s="230">
        <v>40000</v>
      </c>
      <c r="G310" s="230">
        <v>44000</v>
      </c>
    </row>
    <row r="311" spans="1:7" s="90" customFormat="1" ht="25.5" hidden="1">
      <c r="A311" s="224"/>
      <c r="B311" s="229"/>
      <c r="C311" s="149"/>
      <c r="D311" s="149">
        <v>200</v>
      </c>
      <c r="E311" s="151" t="s">
        <v>448</v>
      </c>
      <c r="F311" s="230"/>
      <c r="G311" s="230"/>
    </row>
    <row r="312" spans="1:7" s="90" customFormat="1" ht="38.25" hidden="1">
      <c r="A312" s="224"/>
      <c r="B312" s="229"/>
      <c r="C312" s="149" t="s">
        <v>981</v>
      </c>
      <c r="D312" s="149"/>
      <c r="E312" s="151" t="s">
        <v>982</v>
      </c>
      <c r="F312" s="230">
        <f>F313</f>
        <v>5400</v>
      </c>
      <c r="G312" s="230">
        <f>G313</f>
        <v>5400</v>
      </c>
    </row>
    <row r="313" spans="1:7" s="90" customFormat="1" ht="25.5" hidden="1">
      <c r="A313" s="224"/>
      <c r="B313" s="229"/>
      <c r="C313" s="149" t="s">
        <v>983</v>
      </c>
      <c r="D313" s="149"/>
      <c r="E313" s="151" t="s">
        <v>984</v>
      </c>
      <c r="F313" s="230">
        <f>F314</f>
        <v>5400</v>
      </c>
      <c r="G313" s="230">
        <f>G314</f>
        <v>5400</v>
      </c>
    </row>
    <row r="314" spans="1:7" s="90" customFormat="1" ht="51" hidden="1">
      <c r="A314" s="224"/>
      <c r="B314" s="229"/>
      <c r="C314" s="149"/>
      <c r="D314" s="149">
        <v>100</v>
      </c>
      <c r="E314" s="151" t="s">
        <v>423</v>
      </c>
      <c r="F314" s="230">
        <v>5400</v>
      </c>
      <c r="G314" s="230">
        <v>5400</v>
      </c>
    </row>
    <row r="315" spans="1:7" s="90" customFormat="1" ht="25.5" hidden="1">
      <c r="A315" s="224"/>
      <c r="B315" s="229"/>
      <c r="C315" s="149" t="s">
        <v>985</v>
      </c>
      <c r="D315" s="149"/>
      <c r="E315" s="151" t="s">
        <v>986</v>
      </c>
      <c r="F315" s="228">
        <f>F316</f>
        <v>51400</v>
      </c>
      <c r="G315" s="228">
        <f>G316</f>
        <v>51400</v>
      </c>
    </row>
    <row r="316" spans="1:7" s="90" customFormat="1" ht="38.25" hidden="1">
      <c r="A316" s="224"/>
      <c r="B316" s="229"/>
      <c r="C316" s="149" t="s">
        <v>987</v>
      </c>
      <c r="D316" s="149"/>
      <c r="E316" s="151" t="s">
        <v>988</v>
      </c>
      <c r="F316" s="228">
        <f>F317</f>
        <v>51400</v>
      </c>
      <c r="G316" s="228">
        <f>G317</f>
        <v>51400</v>
      </c>
    </row>
    <row r="317" spans="1:7" s="90" customFormat="1" ht="25.5" hidden="1">
      <c r="A317" s="224"/>
      <c r="B317" s="229"/>
      <c r="C317" s="149" t="s">
        <v>989</v>
      </c>
      <c r="D317" s="149"/>
      <c r="E317" s="151" t="s">
        <v>984</v>
      </c>
      <c r="F317" s="228">
        <f>F318+F319</f>
        <v>51400</v>
      </c>
      <c r="G317" s="228">
        <f>G318+G319</f>
        <v>51400</v>
      </c>
    </row>
    <row r="318" spans="1:7" s="90" customFormat="1" ht="51" hidden="1">
      <c r="A318" s="224"/>
      <c r="B318" s="229"/>
      <c r="C318" s="149"/>
      <c r="D318" s="149">
        <v>100</v>
      </c>
      <c r="E318" s="151" t="s">
        <v>423</v>
      </c>
      <c r="F318" s="230">
        <v>47600</v>
      </c>
      <c r="G318" s="230">
        <v>47600</v>
      </c>
    </row>
    <row r="319" spans="1:7" s="90" customFormat="1" ht="25.5" hidden="1">
      <c r="A319" s="224"/>
      <c r="B319" s="229"/>
      <c r="C319" s="149"/>
      <c r="D319" s="133" t="s">
        <v>499</v>
      </c>
      <c r="E319" s="134" t="s">
        <v>435</v>
      </c>
      <c r="F319" s="230">
        <v>3800</v>
      </c>
      <c r="G319" s="230">
        <v>3800</v>
      </c>
    </row>
    <row r="320" spans="1:7" s="90" customFormat="1" ht="12.75" hidden="1">
      <c r="A320" s="224"/>
      <c r="B320" s="218" t="s">
        <v>322</v>
      </c>
      <c r="C320" s="218"/>
      <c r="D320" s="218"/>
      <c r="E320" s="225" t="s">
        <v>992</v>
      </c>
      <c r="F320" s="228">
        <f>F321</f>
        <v>36487700</v>
      </c>
      <c r="G320" s="228">
        <f>G321</f>
        <v>34417100</v>
      </c>
    </row>
    <row r="321" spans="1:7" s="90" customFormat="1" ht="12.75" hidden="1">
      <c r="A321" s="224"/>
      <c r="B321" s="226" t="s">
        <v>324</v>
      </c>
      <c r="C321" s="226"/>
      <c r="D321" s="226"/>
      <c r="E321" s="227" t="s">
        <v>325</v>
      </c>
      <c r="F321" s="228">
        <f>F322</f>
        <v>36487700</v>
      </c>
      <c r="G321" s="228">
        <f>G322</f>
        <v>34417100</v>
      </c>
    </row>
    <row r="322" spans="1:7" s="90" customFormat="1" ht="38.25" hidden="1">
      <c r="A322" s="224"/>
      <c r="B322" s="226"/>
      <c r="C322" s="149" t="s">
        <v>945</v>
      </c>
      <c r="D322" s="149"/>
      <c r="E322" s="151" t="s">
        <v>946</v>
      </c>
      <c r="F322" s="228">
        <f>F323+F330+F339+F348+F355</f>
        <v>36487700</v>
      </c>
      <c r="G322" s="228">
        <f>G323+G330+G339+G348+G355</f>
        <v>34417100</v>
      </c>
    </row>
    <row r="323" spans="1:7" s="90" customFormat="1" ht="38.25" hidden="1">
      <c r="A323" s="224"/>
      <c r="B323" s="226"/>
      <c r="C323" s="149" t="s">
        <v>947</v>
      </c>
      <c r="D323" s="110"/>
      <c r="E323" s="151" t="s">
        <v>948</v>
      </c>
      <c r="F323" s="140">
        <f>F324+F326+F328</f>
        <v>35167800</v>
      </c>
      <c r="G323" s="140">
        <f>G324+G326+G328</f>
        <v>33900000</v>
      </c>
    </row>
    <row r="324" spans="1:7" s="90" customFormat="1" ht="38.25" hidden="1">
      <c r="A324" s="224"/>
      <c r="B324" s="226"/>
      <c r="C324" s="149" t="s">
        <v>993</v>
      </c>
      <c r="D324" s="110"/>
      <c r="E324" s="151" t="s">
        <v>994</v>
      </c>
      <c r="F324" s="140">
        <f>F325</f>
        <v>27347800</v>
      </c>
      <c r="G324" s="140">
        <f>G325</f>
        <v>26500000</v>
      </c>
    </row>
    <row r="325" spans="1:7" s="90" customFormat="1" ht="25.5" hidden="1">
      <c r="A325" s="224"/>
      <c r="B325" s="226"/>
      <c r="C325" s="149"/>
      <c r="D325" s="110">
        <v>600</v>
      </c>
      <c r="E325" s="151" t="s">
        <v>606</v>
      </c>
      <c r="F325" s="140">
        <v>27347800</v>
      </c>
      <c r="G325" s="140">
        <v>26500000</v>
      </c>
    </row>
    <row r="326" spans="1:7" s="90" customFormat="1" ht="38.25" hidden="1">
      <c r="A326" s="224"/>
      <c r="B326" s="226"/>
      <c r="C326" s="149" t="s">
        <v>995</v>
      </c>
      <c r="D326" s="110"/>
      <c r="E326" s="151" t="s">
        <v>996</v>
      </c>
      <c r="F326" s="140">
        <f>F327</f>
        <v>2000000</v>
      </c>
      <c r="G326" s="140">
        <f>G327</f>
        <v>2000000</v>
      </c>
    </row>
    <row r="327" spans="1:7" s="90" customFormat="1" ht="25.5" hidden="1">
      <c r="A327" s="224"/>
      <c r="B327" s="226"/>
      <c r="C327" s="149"/>
      <c r="D327" s="110">
        <v>600</v>
      </c>
      <c r="E327" s="151" t="s">
        <v>606</v>
      </c>
      <c r="F327" s="140">
        <v>2000000</v>
      </c>
      <c r="G327" s="140">
        <v>2000000</v>
      </c>
    </row>
    <row r="328" spans="1:7" s="90" customFormat="1" ht="38.25" hidden="1">
      <c r="A328" s="224"/>
      <c r="B328" s="226"/>
      <c r="C328" s="149" t="s">
        <v>997</v>
      </c>
      <c r="D328" s="110"/>
      <c r="E328" s="151" t="s">
        <v>998</v>
      </c>
      <c r="F328" s="140">
        <f>F329</f>
        <v>5820000</v>
      </c>
      <c r="G328" s="140">
        <f>G329</f>
        <v>5400000</v>
      </c>
    </row>
    <row r="329" spans="1:7" s="90" customFormat="1" ht="25.5" hidden="1">
      <c r="A329" s="224"/>
      <c r="B329" s="226"/>
      <c r="C329" s="149"/>
      <c r="D329" s="110">
        <v>600</v>
      </c>
      <c r="E329" s="151" t="s">
        <v>606</v>
      </c>
      <c r="F329" s="140">
        <v>5820000</v>
      </c>
      <c r="G329" s="140">
        <v>5400000</v>
      </c>
    </row>
    <row r="330" spans="1:7" s="90" customFormat="1" ht="25.5" hidden="1">
      <c r="A330" s="224"/>
      <c r="B330" s="226"/>
      <c r="C330" s="149" t="s">
        <v>999</v>
      </c>
      <c r="D330" s="110"/>
      <c r="E330" s="151" t="s">
        <v>1000</v>
      </c>
      <c r="F330" s="140">
        <f>F331+F333+F335+F337</f>
        <v>165300</v>
      </c>
      <c r="G330" s="140">
        <f>G331+G333+G335+G337</f>
        <v>165300</v>
      </c>
    </row>
    <row r="331" spans="1:7" s="90" customFormat="1" ht="12.75" hidden="1">
      <c r="A331" s="224"/>
      <c r="B331" s="226"/>
      <c r="C331" s="149" t="s">
        <v>1001</v>
      </c>
      <c r="D331" s="110"/>
      <c r="E331" s="151" t="s">
        <v>1002</v>
      </c>
      <c r="F331" s="140">
        <f>F332</f>
        <v>55300</v>
      </c>
      <c r="G331" s="140">
        <f>G332</f>
        <v>55300</v>
      </c>
    </row>
    <row r="332" spans="1:7" s="90" customFormat="1" ht="25.5" hidden="1">
      <c r="A332" s="224"/>
      <c r="B332" s="226"/>
      <c r="C332" s="149"/>
      <c r="D332" s="110">
        <v>600</v>
      </c>
      <c r="E332" s="151" t="s">
        <v>606</v>
      </c>
      <c r="F332" s="140">
        <v>55300</v>
      </c>
      <c r="G332" s="140">
        <v>55300</v>
      </c>
    </row>
    <row r="333" spans="1:7" s="90" customFormat="1" ht="25.5" hidden="1">
      <c r="A333" s="224"/>
      <c r="B333" s="226"/>
      <c r="C333" s="149" t="s">
        <v>1004</v>
      </c>
      <c r="D333" s="110"/>
      <c r="E333" s="151" t="s">
        <v>1005</v>
      </c>
      <c r="F333" s="140">
        <f>F334</f>
        <v>30000</v>
      </c>
      <c r="G333" s="140">
        <f>G334</f>
        <v>30000</v>
      </c>
    </row>
    <row r="334" spans="1:7" s="90" customFormat="1" ht="25.5" hidden="1">
      <c r="A334" s="224"/>
      <c r="B334" s="226"/>
      <c r="C334" s="149"/>
      <c r="D334" s="110">
        <v>600</v>
      </c>
      <c r="E334" s="151" t="s">
        <v>606</v>
      </c>
      <c r="F334" s="140">
        <v>30000</v>
      </c>
      <c r="G334" s="140">
        <v>30000</v>
      </c>
    </row>
    <row r="335" spans="1:7" s="90" customFormat="1" ht="25.5" hidden="1">
      <c r="A335" s="224"/>
      <c r="B335" s="226"/>
      <c r="C335" s="149" t="s">
        <v>1006</v>
      </c>
      <c r="D335" s="110"/>
      <c r="E335" s="151" t="s">
        <v>1007</v>
      </c>
      <c r="F335" s="140">
        <f>F336</f>
        <v>30000</v>
      </c>
      <c r="G335" s="140">
        <f>G336</f>
        <v>30000</v>
      </c>
    </row>
    <row r="336" spans="1:7" s="90" customFormat="1" ht="25.5" hidden="1">
      <c r="A336" s="224"/>
      <c r="B336" s="226"/>
      <c r="C336" s="149"/>
      <c r="D336" s="110">
        <v>600</v>
      </c>
      <c r="E336" s="151" t="s">
        <v>606</v>
      </c>
      <c r="F336" s="140">
        <v>30000</v>
      </c>
      <c r="G336" s="140">
        <v>30000</v>
      </c>
    </row>
    <row r="337" spans="1:7" s="90" customFormat="1" ht="25.5" hidden="1">
      <c r="A337" s="224"/>
      <c r="B337" s="226"/>
      <c r="C337" s="149" t="s">
        <v>1008</v>
      </c>
      <c r="D337" s="110"/>
      <c r="E337" s="151" t="s">
        <v>1009</v>
      </c>
      <c r="F337" s="140">
        <f>F338</f>
        <v>50000</v>
      </c>
      <c r="G337" s="140">
        <f>G338</f>
        <v>50000</v>
      </c>
    </row>
    <row r="338" spans="1:7" s="90" customFormat="1" ht="25.5" hidden="1">
      <c r="A338" s="224"/>
      <c r="B338" s="226"/>
      <c r="C338" s="149"/>
      <c r="D338" s="110">
        <v>600</v>
      </c>
      <c r="E338" s="151" t="s">
        <v>606</v>
      </c>
      <c r="F338" s="140">
        <v>50000</v>
      </c>
      <c r="G338" s="140">
        <v>50000</v>
      </c>
    </row>
    <row r="339" spans="1:7" s="90" customFormat="1" ht="30" customHeight="1" hidden="1">
      <c r="A339" s="224"/>
      <c r="B339" s="226"/>
      <c r="C339" s="149" t="s">
        <v>1016</v>
      </c>
      <c r="D339" s="110"/>
      <c r="E339" s="151" t="s">
        <v>1017</v>
      </c>
      <c r="F339" s="140">
        <f>F340+F342+F344+F346</f>
        <v>1064600</v>
      </c>
      <c r="G339" s="140">
        <f>G340+G342+G344+G346</f>
        <v>25000</v>
      </c>
    </row>
    <row r="340" spans="1:7" s="90" customFormat="1" ht="30" customHeight="1" hidden="1">
      <c r="A340" s="224"/>
      <c r="B340" s="226"/>
      <c r="C340" s="149" t="s">
        <v>1018</v>
      </c>
      <c r="D340" s="110"/>
      <c r="E340" s="151" t="s">
        <v>1019</v>
      </c>
      <c r="F340" s="140">
        <f>F341</f>
        <v>750000</v>
      </c>
      <c r="G340" s="140">
        <f>G341</f>
        <v>0</v>
      </c>
    </row>
    <row r="341" spans="1:7" s="90" customFormat="1" ht="25.5" hidden="1">
      <c r="A341" s="224"/>
      <c r="B341" s="226"/>
      <c r="C341" s="149"/>
      <c r="D341" s="110">
        <v>600</v>
      </c>
      <c r="E341" s="151" t="s">
        <v>606</v>
      </c>
      <c r="F341" s="140">
        <v>750000</v>
      </c>
      <c r="G341" s="140">
        <v>0</v>
      </c>
    </row>
    <row r="342" spans="1:7" s="90" customFormat="1" ht="12.75" hidden="1">
      <c r="A342" s="224"/>
      <c r="B342" s="226"/>
      <c r="C342" s="149" t="s">
        <v>1020</v>
      </c>
      <c r="D342" s="110"/>
      <c r="E342" s="151" t="s">
        <v>1021</v>
      </c>
      <c r="F342" s="140">
        <f>F343</f>
        <v>25000</v>
      </c>
      <c r="G342" s="140">
        <f>G343</f>
        <v>25000</v>
      </c>
    </row>
    <row r="343" spans="1:7" s="90" customFormat="1" ht="25.5" hidden="1">
      <c r="A343" s="224"/>
      <c r="B343" s="226"/>
      <c r="C343" s="149"/>
      <c r="D343" s="110">
        <v>600</v>
      </c>
      <c r="E343" s="151" t="s">
        <v>606</v>
      </c>
      <c r="F343" s="140">
        <v>25000</v>
      </c>
      <c r="G343" s="140">
        <v>25000</v>
      </c>
    </row>
    <row r="344" spans="1:7" s="90" customFormat="1" ht="25.5" hidden="1">
      <c r="A344" s="224"/>
      <c r="B344" s="226"/>
      <c r="C344" s="149" t="s">
        <v>1023</v>
      </c>
      <c r="D344" s="110"/>
      <c r="E344" s="151" t="s">
        <v>1024</v>
      </c>
      <c r="F344" s="140">
        <f>F345</f>
        <v>172600</v>
      </c>
      <c r="G344" s="140">
        <f>G345</f>
        <v>0</v>
      </c>
    </row>
    <row r="345" spans="1:7" s="90" customFormat="1" ht="25.5" hidden="1">
      <c r="A345" s="224"/>
      <c r="B345" s="226"/>
      <c r="C345" s="149"/>
      <c r="D345" s="110">
        <v>600</v>
      </c>
      <c r="E345" s="151" t="s">
        <v>606</v>
      </c>
      <c r="F345" s="140">
        <v>172600</v>
      </c>
      <c r="G345" s="140">
        <v>0</v>
      </c>
    </row>
    <row r="346" spans="1:7" s="90" customFormat="1" ht="12.75" hidden="1">
      <c r="A346" s="224"/>
      <c r="B346" s="226"/>
      <c r="C346" s="149" t="s">
        <v>1026</v>
      </c>
      <c r="D346" s="110"/>
      <c r="E346" s="151" t="s">
        <v>1027</v>
      </c>
      <c r="F346" s="140">
        <f>F347</f>
        <v>117000</v>
      </c>
      <c r="G346" s="140">
        <v>0</v>
      </c>
    </row>
    <row r="347" spans="1:7" s="90" customFormat="1" ht="25.5" hidden="1">
      <c r="A347" s="224"/>
      <c r="B347" s="226"/>
      <c r="C347" s="149"/>
      <c r="D347" s="110">
        <v>600</v>
      </c>
      <c r="E347" s="151" t="s">
        <v>606</v>
      </c>
      <c r="F347" s="140">
        <v>117000</v>
      </c>
      <c r="G347" s="140">
        <v>0</v>
      </c>
    </row>
    <row r="348" spans="1:7" s="90" customFormat="1" ht="18.75" customHeight="1" hidden="1">
      <c r="A348" s="224"/>
      <c r="B348" s="226"/>
      <c r="C348" s="149" t="s">
        <v>1031</v>
      </c>
      <c r="D348" s="149"/>
      <c r="E348" s="151" t="s">
        <v>1032</v>
      </c>
      <c r="F348" s="140">
        <f>F349+F351+F353</f>
        <v>0</v>
      </c>
      <c r="G348" s="140">
        <f>G349+G351+G353</f>
        <v>236800</v>
      </c>
    </row>
    <row r="349" spans="1:7" s="90" customFormat="1" ht="12.75" hidden="1">
      <c r="A349" s="224"/>
      <c r="B349" s="226"/>
      <c r="C349" s="149" t="s">
        <v>1033</v>
      </c>
      <c r="D349" s="149"/>
      <c r="E349" s="151" t="s">
        <v>1034</v>
      </c>
      <c r="F349" s="140">
        <f>F350</f>
        <v>0</v>
      </c>
      <c r="G349" s="140">
        <f>G350</f>
        <v>64200</v>
      </c>
    </row>
    <row r="350" spans="1:7" s="90" customFormat="1" ht="25.5" hidden="1">
      <c r="A350" s="224"/>
      <c r="B350" s="226"/>
      <c r="C350" s="149"/>
      <c r="D350" s="149">
        <v>600</v>
      </c>
      <c r="E350" s="151" t="s">
        <v>606</v>
      </c>
      <c r="F350" s="140">
        <v>0</v>
      </c>
      <c r="G350" s="140">
        <v>64200</v>
      </c>
    </row>
    <row r="351" spans="1:7" s="90" customFormat="1" ht="25.5" hidden="1">
      <c r="A351" s="224"/>
      <c r="B351" s="226"/>
      <c r="C351" s="149" t="s">
        <v>1035</v>
      </c>
      <c r="D351" s="149"/>
      <c r="E351" s="151" t="s">
        <v>1036</v>
      </c>
      <c r="F351" s="140">
        <v>0</v>
      </c>
      <c r="G351" s="140">
        <f>G352</f>
        <v>125500</v>
      </c>
    </row>
    <row r="352" spans="1:7" s="90" customFormat="1" ht="25.5" hidden="1">
      <c r="A352" s="224"/>
      <c r="B352" s="226"/>
      <c r="C352" s="149"/>
      <c r="D352" s="149">
        <v>600</v>
      </c>
      <c r="E352" s="151" t="s">
        <v>606</v>
      </c>
      <c r="F352" s="140">
        <v>0</v>
      </c>
      <c r="G352" s="140">
        <v>125500</v>
      </c>
    </row>
    <row r="353" spans="1:7" s="90" customFormat="1" ht="12.75" hidden="1">
      <c r="A353" s="224"/>
      <c r="B353" s="226"/>
      <c r="C353" s="149" t="s">
        <v>1037</v>
      </c>
      <c r="D353" s="149"/>
      <c r="E353" s="151" t="s">
        <v>1038</v>
      </c>
      <c r="F353" s="140">
        <v>0</v>
      </c>
      <c r="G353" s="140">
        <f>G354</f>
        <v>47100</v>
      </c>
    </row>
    <row r="354" spans="1:7" s="90" customFormat="1" ht="25.5" hidden="1">
      <c r="A354" s="224"/>
      <c r="B354" s="226"/>
      <c r="C354" s="149"/>
      <c r="D354" s="149">
        <v>600</v>
      </c>
      <c r="E354" s="151" t="s">
        <v>606</v>
      </c>
      <c r="F354" s="140">
        <v>0</v>
      </c>
      <c r="G354" s="140">
        <v>47100</v>
      </c>
    </row>
    <row r="355" spans="1:7" s="90" customFormat="1" ht="51" hidden="1">
      <c r="A355" s="224"/>
      <c r="B355" s="226"/>
      <c r="C355" s="149" t="s">
        <v>1043</v>
      </c>
      <c r="D355" s="110"/>
      <c r="E355" s="151" t="s">
        <v>1044</v>
      </c>
      <c r="F355" s="140">
        <f>F356</f>
        <v>90000</v>
      </c>
      <c r="G355" s="140">
        <f>G356</f>
        <v>90000</v>
      </c>
    </row>
    <row r="356" spans="1:7" s="90" customFormat="1" ht="25.5" hidden="1">
      <c r="A356" s="224"/>
      <c r="B356" s="226"/>
      <c r="C356" s="149" t="s">
        <v>1045</v>
      </c>
      <c r="D356" s="149"/>
      <c r="E356" s="151" t="s">
        <v>1046</v>
      </c>
      <c r="F356" s="140">
        <f>F357</f>
        <v>90000</v>
      </c>
      <c r="G356" s="140">
        <f>G357</f>
        <v>90000</v>
      </c>
    </row>
    <row r="357" spans="1:7" s="90" customFormat="1" ht="25.5" hidden="1">
      <c r="A357" s="224"/>
      <c r="B357" s="226"/>
      <c r="C357" s="149"/>
      <c r="D357" s="149">
        <v>600</v>
      </c>
      <c r="E357" s="151" t="s">
        <v>606</v>
      </c>
      <c r="F357" s="140">
        <v>90000</v>
      </c>
      <c r="G357" s="140">
        <v>90000</v>
      </c>
    </row>
    <row r="358" spans="1:7" s="90" customFormat="1" ht="12.75" hidden="1">
      <c r="A358" s="224"/>
      <c r="B358" s="218" t="s">
        <v>1058</v>
      </c>
      <c r="C358" s="218"/>
      <c r="D358" s="218"/>
      <c r="E358" s="225" t="s">
        <v>1059</v>
      </c>
      <c r="F358" s="223">
        <f>F359+F364+F381+F386</f>
        <v>26323762.44</v>
      </c>
      <c r="G358" s="223">
        <f>G359+G364+G381+G386</f>
        <v>27964310.34</v>
      </c>
    </row>
    <row r="359" spans="1:7" s="90" customFormat="1" ht="12.75" hidden="1">
      <c r="A359" s="224"/>
      <c r="B359" s="226" t="s">
        <v>1060</v>
      </c>
      <c r="C359" s="226"/>
      <c r="D359" s="226"/>
      <c r="E359" s="227" t="s">
        <v>156</v>
      </c>
      <c r="F359" s="228">
        <f aca="true" t="shared" si="10" ref="F359:G362">F360</f>
        <v>2708900</v>
      </c>
      <c r="G359" s="228">
        <f t="shared" si="10"/>
        <v>2708900</v>
      </c>
    </row>
    <row r="360" spans="1:7" s="90" customFormat="1" ht="12.75" hidden="1">
      <c r="A360" s="224"/>
      <c r="B360" s="226"/>
      <c r="C360" s="149" t="s">
        <v>417</v>
      </c>
      <c r="D360" s="186"/>
      <c r="E360" s="151" t="s">
        <v>418</v>
      </c>
      <c r="F360" s="228">
        <f t="shared" si="10"/>
        <v>2708900</v>
      </c>
      <c r="G360" s="228">
        <f t="shared" si="10"/>
        <v>2708900</v>
      </c>
    </row>
    <row r="361" spans="1:7" s="90" customFormat="1" ht="38.25" hidden="1">
      <c r="A361" s="224"/>
      <c r="B361" s="226"/>
      <c r="C361" s="149" t="s">
        <v>517</v>
      </c>
      <c r="D361" s="149"/>
      <c r="E361" s="151" t="s">
        <v>518</v>
      </c>
      <c r="F361" s="228">
        <f t="shared" si="10"/>
        <v>2708900</v>
      </c>
      <c r="G361" s="228">
        <f t="shared" si="10"/>
        <v>2708900</v>
      </c>
    </row>
    <row r="362" spans="1:7" s="90" customFormat="1" ht="38.25" hidden="1">
      <c r="A362" s="224"/>
      <c r="B362" s="226"/>
      <c r="C362" s="149" t="s">
        <v>1061</v>
      </c>
      <c r="D362" s="186"/>
      <c r="E362" s="151" t="s">
        <v>1062</v>
      </c>
      <c r="F362" s="228">
        <f t="shared" si="10"/>
        <v>2708900</v>
      </c>
      <c r="G362" s="228">
        <f t="shared" si="10"/>
        <v>2708900</v>
      </c>
    </row>
    <row r="363" spans="1:7" s="90" customFormat="1" ht="12.75" hidden="1">
      <c r="A363" s="224"/>
      <c r="B363" s="229"/>
      <c r="C363" s="186"/>
      <c r="D363" s="149">
        <v>300</v>
      </c>
      <c r="E363" s="151" t="s">
        <v>969</v>
      </c>
      <c r="F363" s="140">
        <v>2708900</v>
      </c>
      <c r="G363" s="140">
        <v>2708900</v>
      </c>
    </row>
    <row r="364" spans="1:7" s="90" customFormat="1" ht="12.75" hidden="1">
      <c r="A364" s="224"/>
      <c r="B364" s="226" t="s">
        <v>1063</v>
      </c>
      <c r="C364" s="226"/>
      <c r="D364" s="226"/>
      <c r="E364" s="227" t="s">
        <v>163</v>
      </c>
      <c r="F364" s="228">
        <f>F365</f>
        <v>10579500</v>
      </c>
      <c r="G364" s="228">
        <f>G365+G377</f>
        <v>12213247.15</v>
      </c>
    </row>
    <row r="365" spans="1:7" s="90" customFormat="1" ht="41.25" customHeight="1" hidden="1">
      <c r="A365" s="224"/>
      <c r="B365" s="226"/>
      <c r="C365" s="149" t="s">
        <v>425</v>
      </c>
      <c r="D365" s="149"/>
      <c r="E365" s="151" t="s">
        <v>1076</v>
      </c>
      <c r="F365" s="230">
        <f>F369+F374</f>
        <v>10579500</v>
      </c>
      <c r="G365" s="230">
        <f>G369+G374</f>
        <v>9076551</v>
      </c>
    </row>
    <row r="366" spans="1:7" s="90" customFormat="1" ht="53.25" customHeight="1" hidden="1">
      <c r="A366" s="224"/>
      <c r="B366" s="226"/>
      <c r="C366" s="149" t="s">
        <v>427</v>
      </c>
      <c r="D366" s="149"/>
      <c r="E366" s="151" t="s">
        <v>1365</v>
      </c>
      <c r="F366" s="230">
        <f>F367</f>
        <v>0</v>
      </c>
      <c r="G366" s="230">
        <f>G367</f>
        <v>0</v>
      </c>
    </row>
    <row r="367" spans="1:7" s="90" customFormat="1" ht="39.75" customHeight="1" hidden="1">
      <c r="A367" s="224"/>
      <c r="B367" s="226"/>
      <c r="C367" s="149" t="s">
        <v>1366</v>
      </c>
      <c r="D367" s="149"/>
      <c r="E367" s="151" t="s">
        <v>1367</v>
      </c>
      <c r="F367" s="230">
        <f>F368</f>
        <v>0</v>
      </c>
      <c r="G367" s="230">
        <f>G368</f>
        <v>0</v>
      </c>
    </row>
    <row r="368" spans="1:7" s="90" customFormat="1" ht="27.75" customHeight="1" hidden="1">
      <c r="A368" s="224"/>
      <c r="B368" s="226"/>
      <c r="C368" s="149"/>
      <c r="D368" s="149">
        <v>300</v>
      </c>
      <c r="E368" s="151" t="s">
        <v>969</v>
      </c>
      <c r="F368" s="230">
        <v>0</v>
      </c>
      <c r="G368" s="230">
        <v>0</v>
      </c>
    </row>
    <row r="369" spans="1:7" s="90" customFormat="1" ht="18" customHeight="1" hidden="1">
      <c r="A369" s="224"/>
      <c r="B369" s="226"/>
      <c r="C369" s="149" t="s">
        <v>1077</v>
      </c>
      <c r="D369" s="149"/>
      <c r="E369" s="239" t="s">
        <v>1078</v>
      </c>
      <c r="F369" s="230">
        <f>F370+F372</f>
        <v>8338860</v>
      </c>
      <c r="G369" s="230">
        <f>G370+G372</f>
        <v>4665291</v>
      </c>
    </row>
    <row r="370" spans="1:7" s="90" customFormat="1" ht="21.75" customHeight="1" hidden="1">
      <c r="A370" s="224"/>
      <c r="B370" s="226"/>
      <c r="C370" s="248" t="s">
        <v>1079</v>
      </c>
      <c r="D370" s="110"/>
      <c r="E370" s="239" t="s">
        <v>1080</v>
      </c>
      <c r="F370" s="230">
        <f>F371</f>
        <v>830000</v>
      </c>
      <c r="G370" s="230">
        <f>G371</f>
        <v>830000</v>
      </c>
    </row>
    <row r="371" spans="1:7" s="90" customFormat="1" ht="14.25" customHeight="1" hidden="1">
      <c r="A371" s="224"/>
      <c r="B371" s="226"/>
      <c r="C371" s="149"/>
      <c r="D371" s="110">
        <v>300</v>
      </c>
      <c r="E371" s="151" t="s">
        <v>969</v>
      </c>
      <c r="F371" s="230">
        <v>830000</v>
      </c>
      <c r="G371" s="230">
        <v>830000</v>
      </c>
    </row>
    <row r="372" spans="1:7" s="90" customFormat="1" ht="14.25" customHeight="1" hidden="1">
      <c r="A372" s="224"/>
      <c r="B372" s="226"/>
      <c r="C372" s="149" t="s">
        <v>1081</v>
      </c>
      <c r="D372" s="110"/>
      <c r="E372" s="151" t="s">
        <v>1082</v>
      </c>
      <c r="F372" s="230">
        <f>F373</f>
        <v>7508860</v>
      </c>
      <c r="G372" s="230">
        <f>G373</f>
        <v>3835291</v>
      </c>
    </row>
    <row r="373" spans="1:7" s="90" customFormat="1" ht="14.25" customHeight="1" hidden="1">
      <c r="A373" s="224"/>
      <c r="B373" s="226"/>
      <c r="C373" s="149"/>
      <c r="D373" s="110">
        <v>300</v>
      </c>
      <c r="E373" s="151" t="s">
        <v>969</v>
      </c>
      <c r="F373" s="230">
        <v>7508860</v>
      </c>
      <c r="G373" s="230">
        <v>3835291</v>
      </c>
    </row>
    <row r="374" spans="1:7" s="90" customFormat="1" ht="45" customHeight="1" hidden="1">
      <c r="A374" s="224"/>
      <c r="B374" s="226"/>
      <c r="C374" s="149" t="s">
        <v>427</v>
      </c>
      <c r="D374" s="149"/>
      <c r="E374" s="151" t="s">
        <v>428</v>
      </c>
      <c r="F374" s="230">
        <f>F375</f>
        <v>2240640</v>
      </c>
      <c r="G374" s="230">
        <f>G375</f>
        <v>4411260</v>
      </c>
    </row>
    <row r="375" spans="1:7" s="90" customFormat="1" ht="41.25" customHeight="1" hidden="1">
      <c r="A375" s="224"/>
      <c r="B375" s="226"/>
      <c r="C375" s="149" t="s">
        <v>429</v>
      </c>
      <c r="D375" s="149"/>
      <c r="E375" s="151" t="s">
        <v>430</v>
      </c>
      <c r="F375" s="230">
        <f>F376</f>
        <v>2240640</v>
      </c>
      <c r="G375" s="230">
        <f>G376</f>
        <v>4411260</v>
      </c>
    </row>
    <row r="376" spans="1:7" s="90" customFormat="1" ht="16.5" customHeight="1" hidden="1">
      <c r="A376" s="224"/>
      <c r="B376" s="226"/>
      <c r="C376" s="149"/>
      <c r="D376" s="149">
        <v>300</v>
      </c>
      <c r="E376" s="151" t="s">
        <v>969</v>
      </c>
      <c r="F376" s="230">
        <v>2240640</v>
      </c>
      <c r="G376" s="230">
        <v>4411260</v>
      </c>
    </row>
    <row r="377" spans="1:7" s="90" customFormat="1" ht="16.5" customHeight="1" hidden="1">
      <c r="A377" s="224"/>
      <c r="B377" s="226"/>
      <c r="C377" s="149" t="s">
        <v>417</v>
      </c>
      <c r="D377" s="132"/>
      <c r="E377" s="151" t="s">
        <v>418</v>
      </c>
      <c r="F377" s="230">
        <v>0</v>
      </c>
      <c r="G377" s="230">
        <f>G378</f>
        <v>3136696.15</v>
      </c>
    </row>
    <row r="378" spans="1:7" s="90" customFormat="1" ht="46.5" customHeight="1" hidden="1">
      <c r="A378" s="224"/>
      <c r="B378" s="226"/>
      <c r="C378" s="149" t="s">
        <v>437</v>
      </c>
      <c r="D378" s="149"/>
      <c r="E378" s="151" t="s">
        <v>438</v>
      </c>
      <c r="F378" s="230">
        <v>0</v>
      </c>
      <c r="G378" s="230">
        <f>G379</f>
        <v>3136696.15</v>
      </c>
    </row>
    <row r="379" spans="1:7" s="90" customFormat="1" ht="41.25" customHeight="1" hidden="1">
      <c r="A379" s="224"/>
      <c r="B379" s="226"/>
      <c r="C379" s="149" t="s">
        <v>1087</v>
      </c>
      <c r="D379" s="229"/>
      <c r="E379" s="232" t="s">
        <v>1088</v>
      </c>
      <c r="F379" s="230">
        <v>0</v>
      </c>
      <c r="G379" s="230">
        <f>G380</f>
        <v>3136696.15</v>
      </c>
    </row>
    <row r="380" spans="1:7" s="90" customFormat="1" ht="16.5" customHeight="1" hidden="1">
      <c r="A380" s="224"/>
      <c r="B380" s="226"/>
      <c r="C380" s="149"/>
      <c r="D380" s="229" t="s">
        <v>640</v>
      </c>
      <c r="E380" s="232" t="s">
        <v>436</v>
      </c>
      <c r="F380" s="230">
        <v>0</v>
      </c>
      <c r="G380" s="230">
        <v>3136696.15</v>
      </c>
    </row>
    <row r="381" spans="1:7" s="90" customFormat="1" ht="16.5" customHeight="1" hidden="1">
      <c r="A381" s="224"/>
      <c r="B381" s="200" t="s">
        <v>291</v>
      </c>
      <c r="C381" s="121"/>
      <c r="D381" s="121"/>
      <c r="E381" s="201" t="s">
        <v>292</v>
      </c>
      <c r="F381" s="249">
        <f aca="true" t="shared" si="11" ref="F381:G384">F382</f>
        <v>12824163</v>
      </c>
      <c r="G381" s="249">
        <f t="shared" si="11"/>
        <v>12824163</v>
      </c>
    </row>
    <row r="382" spans="1:7" s="90" customFormat="1" ht="41.25" customHeight="1" hidden="1">
      <c r="A382" s="224"/>
      <c r="B382" s="121"/>
      <c r="C382" s="149" t="s">
        <v>425</v>
      </c>
      <c r="D382" s="149"/>
      <c r="E382" s="151" t="s">
        <v>1076</v>
      </c>
      <c r="F382" s="230">
        <f t="shared" si="11"/>
        <v>12824163</v>
      </c>
      <c r="G382" s="230">
        <f t="shared" si="11"/>
        <v>12824163</v>
      </c>
    </row>
    <row r="383" spans="1:7" s="90" customFormat="1" ht="42.75" customHeight="1" hidden="1">
      <c r="A383" s="224"/>
      <c r="B383" s="121"/>
      <c r="C383" s="149" t="s">
        <v>1091</v>
      </c>
      <c r="D383" s="149"/>
      <c r="E383" s="112" t="s">
        <v>1092</v>
      </c>
      <c r="F383" s="230">
        <f t="shared" si="11"/>
        <v>12824163</v>
      </c>
      <c r="G383" s="230">
        <f t="shared" si="11"/>
        <v>12824163</v>
      </c>
    </row>
    <row r="384" spans="1:7" s="90" customFormat="1" ht="50.25" customHeight="1" hidden="1">
      <c r="A384" s="224"/>
      <c r="B384" s="121"/>
      <c r="C384" s="149" t="s">
        <v>1093</v>
      </c>
      <c r="D384" s="149"/>
      <c r="E384" s="112" t="s">
        <v>1094</v>
      </c>
      <c r="F384" s="230">
        <f t="shared" si="11"/>
        <v>12824163</v>
      </c>
      <c r="G384" s="230">
        <f t="shared" si="11"/>
        <v>12824163</v>
      </c>
    </row>
    <row r="385" spans="1:7" s="90" customFormat="1" ht="32.25" customHeight="1" hidden="1">
      <c r="A385" s="224"/>
      <c r="B385" s="121"/>
      <c r="C385" s="149"/>
      <c r="D385" s="229" t="s">
        <v>1095</v>
      </c>
      <c r="E385" s="232" t="s">
        <v>1096</v>
      </c>
      <c r="F385" s="131">
        <v>12824163</v>
      </c>
      <c r="G385" s="131">
        <v>12824163</v>
      </c>
    </row>
    <row r="386" spans="1:7" s="90" customFormat="1" ht="15" customHeight="1" hidden="1">
      <c r="A386" s="224"/>
      <c r="B386" s="200" t="s">
        <v>197</v>
      </c>
      <c r="C386" s="121"/>
      <c r="D386" s="121"/>
      <c r="E386" s="201" t="s">
        <v>198</v>
      </c>
      <c r="F386" s="249">
        <f aca="true" t="shared" si="12" ref="F386:G389">F387</f>
        <v>211199.44</v>
      </c>
      <c r="G386" s="249">
        <f t="shared" si="12"/>
        <v>218000.19</v>
      </c>
    </row>
    <row r="387" spans="1:7" s="90" customFormat="1" ht="41.25" customHeight="1" hidden="1">
      <c r="A387" s="224"/>
      <c r="B387" s="122"/>
      <c r="C387" s="149" t="s">
        <v>425</v>
      </c>
      <c r="D387" s="149"/>
      <c r="E387" s="151" t="s">
        <v>1076</v>
      </c>
      <c r="F387" s="230">
        <f t="shared" si="12"/>
        <v>211199.44</v>
      </c>
      <c r="G387" s="230">
        <f t="shared" si="12"/>
        <v>218000.19</v>
      </c>
    </row>
    <row r="388" spans="1:7" s="90" customFormat="1" ht="39" customHeight="1" hidden="1">
      <c r="A388" s="224"/>
      <c r="B388" s="122"/>
      <c r="C388" s="149" t="s">
        <v>1091</v>
      </c>
      <c r="D388" s="149"/>
      <c r="E388" s="112" t="s">
        <v>1092</v>
      </c>
      <c r="F388" s="230">
        <f t="shared" si="12"/>
        <v>211199.44</v>
      </c>
      <c r="G388" s="230">
        <f t="shared" si="12"/>
        <v>218000.19</v>
      </c>
    </row>
    <row r="389" spans="1:7" s="90" customFormat="1" ht="39" customHeight="1" hidden="1">
      <c r="A389" s="224"/>
      <c r="B389" s="122"/>
      <c r="C389" s="149" t="s">
        <v>1097</v>
      </c>
      <c r="D389" s="149"/>
      <c r="E389" s="151" t="s">
        <v>1098</v>
      </c>
      <c r="F389" s="230">
        <f t="shared" si="12"/>
        <v>211199.44</v>
      </c>
      <c r="G389" s="230">
        <f t="shared" si="12"/>
        <v>218000.19</v>
      </c>
    </row>
    <row r="390" spans="1:7" s="90" customFormat="1" ht="26.25" customHeight="1" hidden="1">
      <c r="A390" s="224"/>
      <c r="B390" s="122"/>
      <c r="C390" s="149"/>
      <c r="D390" s="149">
        <v>200</v>
      </c>
      <c r="E390" s="151" t="s">
        <v>435</v>
      </c>
      <c r="F390" s="131">
        <v>211199.44</v>
      </c>
      <c r="G390" s="131">
        <v>218000.19</v>
      </c>
    </row>
    <row r="391" spans="1:7" s="90" customFormat="1" ht="26.25" customHeight="1" hidden="1">
      <c r="A391" s="224"/>
      <c r="B391" s="218" t="s">
        <v>205</v>
      </c>
      <c r="C391" s="218"/>
      <c r="D391" s="218"/>
      <c r="E391" s="225" t="s">
        <v>1099</v>
      </c>
      <c r="F391" s="230">
        <f>F392+F397</f>
        <v>3830000</v>
      </c>
      <c r="G391" s="230">
        <f>G392+G397</f>
        <v>3830000</v>
      </c>
    </row>
    <row r="392" spans="1:7" s="90" customFormat="1" ht="26.25" customHeight="1" hidden="1">
      <c r="A392" s="224"/>
      <c r="B392" s="226" t="s">
        <v>1100</v>
      </c>
      <c r="C392" s="226"/>
      <c r="D392" s="226"/>
      <c r="E392" s="227" t="s">
        <v>1101</v>
      </c>
      <c r="F392" s="228">
        <f aca="true" t="shared" si="13" ref="F392:G395">F393</f>
        <v>3600000</v>
      </c>
      <c r="G392" s="228">
        <f t="shared" si="13"/>
        <v>3600000</v>
      </c>
    </row>
    <row r="393" spans="1:7" s="90" customFormat="1" ht="26.25" customHeight="1" hidden="1">
      <c r="A393" s="224"/>
      <c r="B393" s="226"/>
      <c r="C393" s="149" t="s">
        <v>1102</v>
      </c>
      <c r="D393" s="149"/>
      <c r="E393" s="151" t="s">
        <v>1103</v>
      </c>
      <c r="F393" s="230">
        <f t="shared" si="13"/>
        <v>3600000</v>
      </c>
      <c r="G393" s="230">
        <f t="shared" si="13"/>
        <v>3600000</v>
      </c>
    </row>
    <row r="394" spans="1:7" s="90" customFormat="1" ht="45" customHeight="1" hidden="1">
      <c r="A394" s="224"/>
      <c r="B394" s="226"/>
      <c r="C394" s="149" t="s">
        <v>1104</v>
      </c>
      <c r="D394" s="149"/>
      <c r="E394" s="250" t="s">
        <v>1105</v>
      </c>
      <c r="F394" s="230">
        <f t="shared" si="13"/>
        <v>3600000</v>
      </c>
      <c r="G394" s="230">
        <f t="shared" si="13"/>
        <v>3600000</v>
      </c>
    </row>
    <row r="395" spans="1:7" s="90" customFormat="1" ht="42.75" customHeight="1" hidden="1">
      <c r="A395" s="224"/>
      <c r="B395" s="226"/>
      <c r="C395" s="149" t="s">
        <v>1106</v>
      </c>
      <c r="D395" s="149"/>
      <c r="E395" s="250" t="s">
        <v>1107</v>
      </c>
      <c r="F395" s="230">
        <f t="shared" si="13"/>
        <v>3600000</v>
      </c>
      <c r="G395" s="230">
        <f t="shared" si="13"/>
        <v>3600000</v>
      </c>
    </row>
    <row r="396" spans="1:7" s="90" customFormat="1" ht="26.25" customHeight="1" hidden="1">
      <c r="A396" s="224"/>
      <c r="B396" s="226"/>
      <c r="C396" s="149"/>
      <c r="D396" s="149">
        <v>600</v>
      </c>
      <c r="E396" s="151" t="s">
        <v>606</v>
      </c>
      <c r="F396" s="230">
        <v>3600000</v>
      </c>
      <c r="G396" s="230">
        <v>3600000</v>
      </c>
    </row>
    <row r="397" spans="1:7" s="90" customFormat="1" ht="26.25" customHeight="1" hidden="1">
      <c r="A397" s="224"/>
      <c r="B397" s="226" t="s">
        <v>1117</v>
      </c>
      <c r="C397" s="149"/>
      <c r="D397" s="149"/>
      <c r="E397" s="244" t="s">
        <v>1118</v>
      </c>
      <c r="F397" s="230">
        <f>F398</f>
        <v>230000</v>
      </c>
      <c r="G397" s="230">
        <f>G398</f>
        <v>230000</v>
      </c>
    </row>
    <row r="398" spans="1:7" s="90" customFormat="1" ht="26.25" customHeight="1" hidden="1">
      <c r="A398" s="224"/>
      <c r="B398" s="226"/>
      <c r="C398" s="149" t="s">
        <v>1102</v>
      </c>
      <c r="D398" s="149"/>
      <c r="E398" s="151" t="s">
        <v>1103</v>
      </c>
      <c r="F398" s="230">
        <f>F399+F403+F406</f>
        <v>230000</v>
      </c>
      <c r="G398" s="230">
        <f>G399+G403+G406</f>
        <v>230000</v>
      </c>
    </row>
    <row r="399" spans="1:7" s="90" customFormat="1" ht="26.25" customHeight="1" hidden="1">
      <c r="A399" s="224"/>
      <c r="B399" s="226"/>
      <c r="C399" s="149" t="s">
        <v>1119</v>
      </c>
      <c r="D399" s="149"/>
      <c r="E399" s="151" t="s">
        <v>1120</v>
      </c>
      <c r="F399" s="230">
        <f aca="true" t="shared" si="14" ref="F399:G401">F400</f>
        <v>193000</v>
      </c>
      <c r="G399" s="230">
        <f t="shared" si="14"/>
        <v>193000</v>
      </c>
    </row>
    <row r="400" spans="1:7" s="90" customFormat="1" ht="26.25" customHeight="1" hidden="1">
      <c r="A400" s="224"/>
      <c r="B400" s="226"/>
      <c r="C400" s="149" t="s">
        <v>1119</v>
      </c>
      <c r="D400" s="110"/>
      <c r="E400" s="151" t="s">
        <v>1120</v>
      </c>
      <c r="F400" s="230">
        <f t="shared" si="14"/>
        <v>193000</v>
      </c>
      <c r="G400" s="230">
        <f t="shared" si="14"/>
        <v>193000</v>
      </c>
    </row>
    <row r="401" spans="1:7" s="90" customFormat="1" ht="26.25" customHeight="1" hidden="1">
      <c r="A401" s="224"/>
      <c r="B401" s="226"/>
      <c r="C401" s="149" t="s">
        <v>1121</v>
      </c>
      <c r="D401" s="110"/>
      <c r="E401" s="250" t="s">
        <v>1122</v>
      </c>
      <c r="F401" s="230">
        <f t="shared" si="14"/>
        <v>193000</v>
      </c>
      <c r="G401" s="230">
        <f t="shared" si="14"/>
        <v>193000</v>
      </c>
    </row>
    <row r="402" spans="1:7" s="90" customFormat="1" ht="26.25" customHeight="1" hidden="1">
      <c r="A402" s="224"/>
      <c r="B402" s="226"/>
      <c r="C402" s="149"/>
      <c r="D402" s="149">
        <v>600</v>
      </c>
      <c r="E402" s="151" t="s">
        <v>606</v>
      </c>
      <c r="F402" s="230">
        <v>193000</v>
      </c>
      <c r="G402" s="230">
        <v>193000</v>
      </c>
    </row>
    <row r="403" spans="1:7" s="90" customFormat="1" ht="45" customHeight="1" hidden="1">
      <c r="A403" s="224"/>
      <c r="B403" s="226"/>
      <c r="C403" s="149" t="s">
        <v>1123</v>
      </c>
      <c r="D403" s="149"/>
      <c r="E403" s="151" t="s">
        <v>1124</v>
      </c>
      <c r="F403" s="230">
        <f>F404</f>
        <v>12000</v>
      </c>
      <c r="G403" s="230">
        <f>G404</f>
        <v>12000</v>
      </c>
    </row>
    <row r="404" spans="1:7" s="90" customFormat="1" ht="26.25" customHeight="1" hidden="1">
      <c r="A404" s="224"/>
      <c r="B404" s="226"/>
      <c r="C404" s="149" t="s">
        <v>1125</v>
      </c>
      <c r="D404" s="149"/>
      <c r="E404" s="151" t="s">
        <v>1126</v>
      </c>
      <c r="F404" s="230">
        <f>F405</f>
        <v>12000</v>
      </c>
      <c r="G404" s="230">
        <f>G405</f>
        <v>12000</v>
      </c>
    </row>
    <row r="405" spans="1:7" s="90" customFormat="1" ht="26.25" customHeight="1" hidden="1">
      <c r="A405" s="224"/>
      <c r="B405" s="226"/>
      <c r="C405" s="149"/>
      <c r="D405" s="149">
        <v>600</v>
      </c>
      <c r="E405" s="151" t="s">
        <v>606</v>
      </c>
      <c r="F405" s="230">
        <v>12000</v>
      </c>
      <c r="G405" s="230">
        <v>12000</v>
      </c>
    </row>
    <row r="406" spans="1:7" s="90" customFormat="1" ht="26.25" customHeight="1" hidden="1">
      <c r="A406" s="224"/>
      <c r="B406" s="226"/>
      <c r="C406" s="149" t="s">
        <v>1127</v>
      </c>
      <c r="D406" s="149"/>
      <c r="E406" s="151" t="s">
        <v>1128</v>
      </c>
      <c r="F406" s="230">
        <f>F407</f>
        <v>25000</v>
      </c>
      <c r="G406" s="230">
        <f>G407</f>
        <v>25000</v>
      </c>
    </row>
    <row r="407" spans="1:7" s="90" customFormat="1" ht="18.75" customHeight="1" hidden="1">
      <c r="A407" s="224"/>
      <c r="B407" s="226"/>
      <c r="C407" s="149" t="s">
        <v>1129</v>
      </c>
      <c r="D407" s="149"/>
      <c r="E407" s="151" t="s">
        <v>1130</v>
      </c>
      <c r="F407" s="230">
        <f>F408</f>
        <v>25000</v>
      </c>
      <c r="G407" s="230">
        <f>G408</f>
        <v>25000</v>
      </c>
    </row>
    <row r="408" spans="1:7" s="90" customFormat="1" ht="26.25" customHeight="1" hidden="1">
      <c r="A408" s="224"/>
      <c r="B408" s="226"/>
      <c r="C408" s="149"/>
      <c r="D408" s="149">
        <v>600</v>
      </c>
      <c r="E408" s="151" t="s">
        <v>606</v>
      </c>
      <c r="F408" s="230">
        <v>25000</v>
      </c>
      <c r="G408" s="230">
        <v>25000</v>
      </c>
    </row>
    <row r="409" spans="1:7" s="90" customFormat="1" ht="27.75" customHeight="1" hidden="1">
      <c r="A409" s="222">
        <v>720</v>
      </c>
      <c r="B409" s="218"/>
      <c r="C409" s="218"/>
      <c r="D409" s="218"/>
      <c r="E409" s="186" t="s">
        <v>1131</v>
      </c>
      <c r="F409" s="223">
        <f>F410+F425</f>
        <v>3455858</v>
      </c>
      <c r="G409" s="223">
        <f>G410+G425</f>
        <v>3455858</v>
      </c>
    </row>
    <row r="410" spans="1:7" s="90" customFormat="1" ht="12.75" hidden="1">
      <c r="A410" s="222"/>
      <c r="B410" s="218" t="s">
        <v>19</v>
      </c>
      <c r="C410" s="218"/>
      <c r="D410" s="218"/>
      <c r="E410" s="225" t="s">
        <v>415</v>
      </c>
      <c r="F410" s="223">
        <f aca="true" t="shared" si="15" ref="F410:G412">F411</f>
        <v>3355858</v>
      </c>
      <c r="G410" s="223">
        <f t="shared" si="15"/>
        <v>3355858</v>
      </c>
    </row>
    <row r="411" spans="1:7" s="90" customFormat="1" ht="38.25" hidden="1">
      <c r="A411" s="222"/>
      <c r="B411" s="226" t="s">
        <v>176</v>
      </c>
      <c r="C411" s="226"/>
      <c r="D411" s="226"/>
      <c r="E411" s="227" t="s">
        <v>1132</v>
      </c>
      <c r="F411" s="228">
        <f t="shared" si="15"/>
        <v>3355858</v>
      </c>
      <c r="G411" s="228">
        <f t="shared" si="15"/>
        <v>3355858</v>
      </c>
    </row>
    <row r="412" spans="1:7" s="90" customFormat="1" ht="12.75" hidden="1">
      <c r="A412" s="222"/>
      <c r="B412" s="229"/>
      <c r="C412" s="149" t="s">
        <v>417</v>
      </c>
      <c r="D412" s="186"/>
      <c r="E412" s="151" t="s">
        <v>418</v>
      </c>
      <c r="F412" s="228">
        <f t="shared" si="15"/>
        <v>3355858</v>
      </c>
      <c r="G412" s="228">
        <f t="shared" si="15"/>
        <v>3355858</v>
      </c>
    </row>
    <row r="413" spans="1:7" s="90" customFormat="1" ht="24.75" customHeight="1" hidden="1">
      <c r="A413" s="222"/>
      <c r="B413" s="229"/>
      <c r="C413" s="149" t="s">
        <v>419</v>
      </c>
      <c r="D413" s="186"/>
      <c r="E413" s="151" t="s">
        <v>420</v>
      </c>
      <c r="F413" s="228">
        <f>F414+F416+F418+F420+F422</f>
        <v>3355858</v>
      </c>
      <c r="G413" s="228">
        <f>G414+G416+G418+G420+G422</f>
        <v>3355858</v>
      </c>
    </row>
    <row r="414" spans="1:7" s="90" customFormat="1" ht="25.5" hidden="1">
      <c r="A414" s="222"/>
      <c r="B414" s="229"/>
      <c r="C414" s="149" t="s">
        <v>1368</v>
      </c>
      <c r="D414" s="186"/>
      <c r="E414" s="151" t="s">
        <v>179</v>
      </c>
      <c r="F414" s="251">
        <f>F415</f>
        <v>0</v>
      </c>
      <c r="G414" s="251">
        <f>G415</f>
        <v>0</v>
      </c>
    </row>
    <row r="415" spans="1:7" s="90" customFormat="1" ht="51" hidden="1">
      <c r="A415" s="222"/>
      <c r="B415" s="229"/>
      <c r="C415" s="149"/>
      <c r="D415" s="149">
        <v>100</v>
      </c>
      <c r="E415" s="151" t="s">
        <v>423</v>
      </c>
      <c r="F415" s="230">
        <v>0</v>
      </c>
      <c r="G415" s="230">
        <v>0</v>
      </c>
    </row>
    <row r="416" spans="1:7" s="90" customFormat="1" ht="25.5" hidden="1">
      <c r="A416" s="222"/>
      <c r="B416" s="229"/>
      <c r="C416" s="149" t="s">
        <v>1369</v>
      </c>
      <c r="D416" s="186"/>
      <c r="E416" s="151" t="s">
        <v>1370</v>
      </c>
      <c r="F416" s="230">
        <f>F417</f>
        <v>993324</v>
      </c>
      <c r="G416" s="230">
        <f>G417</f>
        <v>993324</v>
      </c>
    </row>
    <row r="417" spans="1:7" s="90" customFormat="1" ht="51" hidden="1">
      <c r="A417" s="222"/>
      <c r="B417" s="229"/>
      <c r="C417" s="149"/>
      <c r="D417" s="149">
        <v>100</v>
      </c>
      <c r="E417" s="151" t="s">
        <v>423</v>
      </c>
      <c r="F417" s="230">
        <v>993324</v>
      </c>
      <c r="G417" s="230">
        <v>993324</v>
      </c>
    </row>
    <row r="418" spans="1:7" s="90" customFormat="1" ht="12.75" hidden="1">
      <c r="A418" s="222"/>
      <c r="B418" s="229"/>
      <c r="C418" s="149" t="s">
        <v>1133</v>
      </c>
      <c r="D418" s="186"/>
      <c r="E418" s="151" t="s">
        <v>1134</v>
      </c>
      <c r="F418" s="230">
        <f>F419</f>
        <v>540000</v>
      </c>
      <c r="G418" s="230">
        <f>G419</f>
        <v>540000</v>
      </c>
    </row>
    <row r="419" spans="1:7" s="90" customFormat="1" ht="51" hidden="1">
      <c r="A419" s="222"/>
      <c r="B419" s="229"/>
      <c r="C419" s="149"/>
      <c r="D419" s="149">
        <v>100</v>
      </c>
      <c r="E419" s="151" t="s">
        <v>423</v>
      </c>
      <c r="F419" s="230">
        <v>540000</v>
      </c>
      <c r="G419" s="230">
        <v>540000</v>
      </c>
    </row>
    <row r="420" spans="1:7" s="90" customFormat="1" ht="25.5" hidden="1">
      <c r="A420" s="222"/>
      <c r="B420" s="229"/>
      <c r="C420" s="149" t="s">
        <v>1371</v>
      </c>
      <c r="D420" s="186"/>
      <c r="E420" s="151" t="s">
        <v>1372</v>
      </c>
      <c r="F420" s="230">
        <f>F421</f>
        <v>827817</v>
      </c>
      <c r="G420" s="230">
        <f>G421</f>
        <v>827817</v>
      </c>
    </row>
    <row r="421" spans="1:7" s="90" customFormat="1" ht="51" hidden="1">
      <c r="A421" s="222"/>
      <c r="B421" s="229"/>
      <c r="C421" s="186"/>
      <c r="D421" s="149">
        <v>100</v>
      </c>
      <c r="E421" s="151" t="s">
        <v>423</v>
      </c>
      <c r="F421" s="230">
        <v>827817</v>
      </c>
      <c r="G421" s="230">
        <v>827817</v>
      </c>
    </row>
    <row r="422" spans="1:7" s="90" customFormat="1" ht="25.5" hidden="1">
      <c r="A422" s="222"/>
      <c r="B422" s="229"/>
      <c r="C422" s="149" t="s">
        <v>1135</v>
      </c>
      <c r="D422" s="149"/>
      <c r="E422" s="232" t="s">
        <v>1136</v>
      </c>
      <c r="F422" s="230">
        <f>F423+F424</f>
        <v>994717</v>
      </c>
      <c r="G422" s="230">
        <f>G423+G424</f>
        <v>994717</v>
      </c>
    </row>
    <row r="423" spans="1:7" s="90" customFormat="1" ht="51" hidden="1">
      <c r="A423" s="222"/>
      <c r="B423" s="229"/>
      <c r="C423" s="150"/>
      <c r="D423" s="113" t="s">
        <v>431</v>
      </c>
      <c r="E423" s="232" t="s">
        <v>432</v>
      </c>
      <c r="F423" s="251">
        <v>911017</v>
      </c>
      <c r="G423" s="251">
        <v>911017</v>
      </c>
    </row>
    <row r="424" spans="1:7" s="90" customFormat="1" ht="25.5" hidden="1">
      <c r="A424" s="222"/>
      <c r="B424" s="229"/>
      <c r="C424" s="150"/>
      <c r="D424" s="149">
        <v>200</v>
      </c>
      <c r="E424" s="151" t="s">
        <v>435</v>
      </c>
      <c r="F424" s="251">
        <v>83700</v>
      </c>
      <c r="G424" s="251">
        <v>83700</v>
      </c>
    </row>
    <row r="425" spans="1:7" s="90" customFormat="1" ht="12.75" hidden="1">
      <c r="A425" s="222"/>
      <c r="B425" s="218" t="s">
        <v>252</v>
      </c>
      <c r="C425" s="218"/>
      <c r="D425" s="218"/>
      <c r="E425" s="225" t="s">
        <v>942</v>
      </c>
      <c r="F425" s="230">
        <f aca="true" t="shared" si="16" ref="F425:G427">F426</f>
        <v>100000</v>
      </c>
      <c r="G425" s="230">
        <f t="shared" si="16"/>
        <v>100000</v>
      </c>
    </row>
    <row r="426" spans="1:7" s="90" customFormat="1" ht="12.75" hidden="1">
      <c r="A426" s="222"/>
      <c r="B426" s="226" t="s">
        <v>279</v>
      </c>
      <c r="C426" s="247"/>
      <c r="D426" s="247"/>
      <c r="E426" s="244" t="s">
        <v>962</v>
      </c>
      <c r="F426" s="230">
        <f t="shared" si="16"/>
        <v>100000</v>
      </c>
      <c r="G426" s="230">
        <f t="shared" si="16"/>
        <v>100000</v>
      </c>
    </row>
    <row r="427" spans="1:7" s="90" customFormat="1" ht="42.75" customHeight="1" hidden="1">
      <c r="A427" s="222"/>
      <c r="B427" s="226"/>
      <c r="C427" s="149" t="s">
        <v>945</v>
      </c>
      <c r="D427" s="149"/>
      <c r="E427" s="151" t="s">
        <v>946</v>
      </c>
      <c r="F427" s="230">
        <f t="shared" si="16"/>
        <v>100000</v>
      </c>
      <c r="G427" s="230">
        <f t="shared" si="16"/>
        <v>100000</v>
      </c>
    </row>
    <row r="428" spans="1:7" s="90" customFormat="1" ht="12.75" hidden="1">
      <c r="A428" s="222"/>
      <c r="B428" s="226"/>
      <c r="C428" s="149" t="s">
        <v>963</v>
      </c>
      <c r="D428" s="110"/>
      <c r="E428" s="151" t="s">
        <v>964</v>
      </c>
      <c r="F428" s="230">
        <f>F429+F431</f>
        <v>100000</v>
      </c>
      <c r="G428" s="230">
        <f>G429+G431</f>
        <v>100000</v>
      </c>
    </row>
    <row r="429" spans="1:7" s="90" customFormat="1" ht="25.5" hidden="1">
      <c r="A429" s="222"/>
      <c r="B429" s="226"/>
      <c r="C429" s="149" t="s">
        <v>1137</v>
      </c>
      <c r="D429" s="110"/>
      <c r="E429" s="151" t="s">
        <v>1138</v>
      </c>
      <c r="F429" s="230">
        <f>F430</f>
        <v>50000</v>
      </c>
      <c r="G429" s="230">
        <f>G430</f>
        <v>50000</v>
      </c>
    </row>
    <row r="430" spans="1:7" s="90" customFormat="1" ht="25.5" hidden="1">
      <c r="A430" s="222"/>
      <c r="B430" s="226"/>
      <c r="C430" s="149"/>
      <c r="D430" s="149">
        <v>200</v>
      </c>
      <c r="E430" s="151" t="s">
        <v>435</v>
      </c>
      <c r="F430" s="230">
        <v>50000</v>
      </c>
      <c r="G430" s="230">
        <v>50000</v>
      </c>
    </row>
    <row r="431" spans="1:7" s="90" customFormat="1" ht="25.5" hidden="1">
      <c r="A431" s="222"/>
      <c r="B431" s="226"/>
      <c r="C431" s="149" t="s">
        <v>1139</v>
      </c>
      <c r="D431" s="110"/>
      <c r="E431" s="151" t="s">
        <v>1140</v>
      </c>
      <c r="F431" s="230">
        <f>F432</f>
        <v>50000</v>
      </c>
      <c r="G431" s="230">
        <f>G432</f>
        <v>50000</v>
      </c>
    </row>
    <row r="432" spans="1:7" s="90" customFormat="1" ht="25.5" hidden="1">
      <c r="A432" s="222"/>
      <c r="B432" s="226"/>
      <c r="C432" s="149"/>
      <c r="D432" s="149">
        <v>200</v>
      </c>
      <c r="E432" s="151" t="s">
        <v>435</v>
      </c>
      <c r="F432" s="230">
        <v>50000</v>
      </c>
      <c r="G432" s="230">
        <v>50000</v>
      </c>
    </row>
    <row r="433" spans="1:7" s="90" customFormat="1" ht="25.5" hidden="1">
      <c r="A433" s="222">
        <v>700</v>
      </c>
      <c r="B433" s="218"/>
      <c r="C433" s="218"/>
      <c r="D433" s="218"/>
      <c r="E433" s="186" t="s">
        <v>1373</v>
      </c>
      <c r="F433" s="252">
        <f>F434</f>
        <v>6719918.91</v>
      </c>
      <c r="G433" s="252">
        <f>G434</f>
        <v>10111368.75</v>
      </c>
    </row>
    <row r="434" spans="1:7" s="90" customFormat="1" ht="12.75" hidden="1">
      <c r="A434" s="222"/>
      <c r="B434" s="218" t="s">
        <v>19</v>
      </c>
      <c r="C434" s="218"/>
      <c r="D434" s="218"/>
      <c r="E434" s="225" t="s">
        <v>415</v>
      </c>
      <c r="F434" s="252">
        <f>F435+F448</f>
        <v>6719918.91</v>
      </c>
      <c r="G434" s="252">
        <f>G435+G448</f>
        <v>10111368.75</v>
      </c>
    </row>
    <row r="435" spans="1:7" s="90" customFormat="1" ht="38.25" hidden="1">
      <c r="A435" s="224"/>
      <c r="B435" s="226" t="s">
        <v>181</v>
      </c>
      <c r="C435" s="226"/>
      <c r="D435" s="226"/>
      <c r="E435" s="227" t="s">
        <v>1142</v>
      </c>
      <c r="F435" s="228">
        <f aca="true" t="shared" si="17" ref="F435:G437">F436</f>
        <v>6184200</v>
      </c>
      <c r="G435" s="228">
        <f t="shared" si="17"/>
        <v>5735000</v>
      </c>
    </row>
    <row r="436" spans="1:7" s="90" customFormat="1" ht="38.25" hidden="1">
      <c r="A436" s="224"/>
      <c r="B436" s="229"/>
      <c r="C436" s="149" t="s">
        <v>463</v>
      </c>
      <c r="D436" s="229"/>
      <c r="E436" s="232" t="s">
        <v>1143</v>
      </c>
      <c r="F436" s="228">
        <f t="shared" si="17"/>
        <v>6184200</v>
      </c>
      <c r="G436" s="228">
        <f t="shared" si="17"/>
        <v>5735000</v>
      </c>
    </row>
    <row r="437" spans="1:7" s="90" customFormat="1" ht="25.5" hidden="1">
      <c r="A437" s="224"/>
      <c r="B437" s="229"/>
      <c r="C437" s="149" t="s">
        <v>1144</v>
      </c>
      <c r="D437" s="229"/>
      <c r="E437" s="232" t="s">
        <v>1145</v>
      </c>
      <c r="F437" s="230">
        <f t="shared" si="17"/>
        <v>6184200</v>
      </c>
      <c r="G437" s="230">
        <f t="shared" si="17"/>
        <v>5735000</v>
      </c>
    </row>
    <row r="438" spans="1:7" s="90" customFormat="1" ht="32.25" customHeight="1" hidden="1">
      <c r="A438" s="224"/>
      <c r="B438" s="229"/>
      <c r="C438" s="149" t="s">
        <v>1146</v>
      </c>
      <c r="D438" s="229"/>
      <c r="E438" s="232" t="s">
        <v>1147</v>
      </c>
      <c r="F438" s="230">
        <f>F439+F440</f>
        <v>6184200</v>
      </c>
      <c r="G438" s="230">
        <f>G439+G440</f>
        <v>5735000</v>
      </c>
    </row>
    <row r="439" spans="1:7" s="90" customFormat="1" ht="51" hidden="1">
      <c r="A439" s="224"/>
      <c r="B439" s="229"/>
      <c r="C439" s="149"/>
      <c r="D439" s="149">
        <v>100</v>
      </c>
      <c r="E439" s="151" t="s">
        <v>423</v>
      </c>
      <c r="F439" s="230">
        <v>5870100</v>
      </c>
      <c r="G439" s="230">
        <v>5450000</v>
      </c>
    </row>
    <row r="440" spans="1:7" s="90" customFormat="1" ht="25.5" hidden="1">
      <c r="A440" s="224"/>
      <c r="B440" s="229"/>
      <c r="C440" s="149"/>
      <c r="D440" s="149">
        <v>200</v>
      </c>
      <c r="E440" s="151" t="s">
        <v>435</v>
      </c>
      <c r="F440" s="230">
        <v>314100</v>
      </c>
      <c r="G440" s="230">
        <v>285000</v>
      </c>
    </row>
    <row r="441" spans="1:7" s="90" customFormat="1" ht="12.75" hidden="1">
      <c r="A441" s="224"/>
      <c r="B441" s="226" t="s">
        <v>469</v>
      </c>
      <c r="C441" s="226"/>
      <c r="D441" s="226"/>
      <c r="E441" s="227" t="s">
        <v>58</v>
      </c>
      <c r="F441" s="251">
        <f aca="true" t="shared" si="18" ref="F441:G443">F442</f>
        <v>0</v>
      </c>
      <c r="G441" s="251">
        <f t="shared" si="18"/>
        <v>0</v>
      </c>
    </row>
    <row r="442" spans="1:7" s="90" customFormat="1" ht="12.75" hidden="1">
      <c r="A442" s="224"/>
      <c r="B442" s="226"/>
      <c r="C442" s="149" t="s">
        <v>417</v>
      </c>
      <c r="D442" s="186"/>
      <c r="E442" s="151" t="s">
        <v>418</v>
      </c>
      <c r="F442" s="251">
        <f t="shared" si="18"/>
        <v>0</v>
      </c>
      <c r="G442" s="251">
        <f t="shared" si="18"/>
        <v>0</v>
      </c>
    </row>
    <row r="443" spans="1:7" s="90" customFormat="1" ht="38.25" hidden="1">
      <c r="A443" s="224"/>
      <c r="B443" s="226"/>
      <c r="C443" s="149" t="s">
        <v>517</v>
      </c>
      <c r="D443" s="149"/>
      <c r="E443" s="151" t="s">
        <v>518</v>
      </c>
      <c r="F443" s="251">
        <f t="shared" si="18"/>
        <v>0</v>
      </c>
      <c r="G443" s="251">
        <f t="shared" si="18"/>
        <v>0</v>
      </c>
    </row>
    <row r="444" spans="1:7" s="90" customFormat="1" ht="51" hidden="1">
      <c r="A444" s="224"/>
      <c r="B444" s="226"/>
      <c r="C444" s="132" t="s">
        <v>1149</v>
      </c>
      <c r="D444" s="149"/>
      <c r="E444" s="151" t="s">
        <v>1150</v>
      </c>
      <c r="F444" s="230">
        <v>0</v>
      </c>
      <c r="G444" s="230">
        <v>0</v>
      </c>
    </row>
    <row r="445" spans="1:7" s="90" customFormat="1" ht="12.75" hidden="1">
      <c r="A445" s="224"/>
      <c r="B445" s="226"/>
      <c r="C445" s="186"/>
      <c r="D445" s="229" t="s">
        <v>640</v>
      </c>
      <c r="E445" s="232" t="s">
        <v>436</v>
      </c>
      <c r="F445" s="230">
        <v>0</v>
      </c>
      <c r="G445" s="230">
        <v>0</v>
      </c>
    </row>
    <row r="446" spans="1:7" s="90" customFormat="1" ht="63.75" hidden="1">
      <c r="A446" s="224"/>
      <c r="B446" s="226"/>
      <c r="C446" s="132" t="s">
        <v>1151</v>
      </c>
      <c r="D446" s="229"/>
      <c r="E446" s="232" t="s">
        <v>1152</v>
      </c>
      <c r="F446" s="230">
        <v>0</v>
      </c>
      <c r="G446" s="230">
        <v>0</v>
      </c>
    </row>
    <row r="447" spans="1:7" s="90" customFormat="1" ht="12.75" hidden="1">
      <c r="A447" s="224"/>
      <c r="B447" s="229"/>
      <c r="C447" s="186"/>
      <c r="D447" s="229" t="s">
        <v>640</v>
      </c>
      <c r="E447" s="232" t="s">
        <v>436</v>
      </c>
      <c r="F447" s="230">
        <v>0</v>
      </c>
      <c r="G447" s="230">
        <v>0</v>
      </c>
    </row>
    <row r="448" spans="1:7" s="90" customFormat="1" ht="12.75" hidden="1">
      <c r="A448" s="224"/>
      <c r="B448" s="226" t="s">
        <v>469</v>
      </c>
      <c r="C448" s="226"/>
      <c r="D448" s="226"/>
      <c r="E448" s="227" t="s">
        <v>58</v>
      </c>
      <c r="F448" s="230">
        <f>F449</f>
        <v>535718.91</v>
      </c>
      <c r="G448" s="230">
        <f>G449</f>
        <v>4376368.75</v>
      </c>
    </row>
    <row r="449" spans="1:7" s="90" customFormat="1" ht="12.75" hidden="1">
      <c r="A449" s="224"/>
      <c r="B449" s="226"/>
      <c r="C449" s="149" t="s">
        <v>417</v>
      </c>
      <c r="D449" s="186"/>
      <c r="E449" s="151" t="s">
        <v>418</v>
      </c>
      <c r="F449" s="230">
        <f>F450</f>
        <v>535718.91</v>
      </c>
      <c r="G449" s="230">
        <f>G450</f>
        <v>4376368.75</v>
      </c>
    </row>
    <row r="450" spans="1:7" s="90" customFormat="1" ht="38.25" hidden="1">
      <c r="A450" s="224"/>
      <c r="B450" s="229"/>
      <c r="C450" s="149" t="s">
        <v>437</v>
      </c>
      <c r="D450" s="149"/>
      <c r="E450" s="151" t="s">
        <v>438</v>
      </c>
      <c r="F450" s="230">
        <f>F451+F469</f>
        <v>535718.91</v>
      </c>
      <c r="G450" s="230">
        <f>G451+G469</f>
        <v>4376368.75</v>
      </c>
    </row>
    <row r="451" spans="1:7" s="90" customFormat="1" ht="24.75" customHeight="1" hidden="1">
      <c r="A451" s="224"/>
      <c r="B451" s="229"/>
      <c r="C451" s="238" t="s">
        <v>1155</v>
      </c>
      <c r="D451" s="149"/>
      <c r="E451" s="151" t="s">
        <v>1374</v>
      </c>
      <c r="F451" s="230">
        <f>F452</f>
        <v>535718.91</v>
      </c>
      <c r="G451" s="230">
        <f>G452</f>
        <v>4376368.75</v>
      </c>
    </row>
    <row r="452" spans="1:7" s="90" customFormat="1" ht="12.75" hidden="1">
      <c r="A452" s="224"/>
      <c r="B452" s="229"/>
      <c r="C452" s="149"/>
      <c r="D452" s="229" t="s">
        <v>640</v>
      </c>
      <c r="E452" s="232" t="s">
        <v>436</v>
      </c>
      <c r="F452" s="230">
        <v>535718.91</v>
      </c>
      <c r="G452" s="230">
        <v>4376368.75</v>
      </c>
    </row>
    <row r="453" spans="1:7" s="90" customFormat="1" ht="68.25" customHeight="1" hidden="1">
      <c r="A453" s="224"/>
      <c r="B453" s="226"/>
      <c r="C453" s="149" t="s">
        <v>1375</v>
      </c>
      <c r="D453" s="149"/>
      <c r="E453" s="246" t="s">
        <v>1376</v>
      </c>
      <c r="F453" s="230">
        <f>F454</f>
        <v>0</v>
      </c>
      <c r="G453" s="230">
        <f>G454</f>
        <v>0</v>
      </c>
    </row>
    <row r="454" spans="1:7" s="90" customFormat="1" ht="33" customHeight="1" hidden="1">
      <c r="A454" s="224"/>
      <c r="B454" s="226"/>
      <c r="C454" s="149"/>
      <c r="D454" s="149">
        <v>600</v>
      </c>
      <c r="E454" s="151" t="s">
        <v>606</v>
      </c>
      <c r="F454" s="230">
        <v>0</v>
      </c>
      <c r="G454" s="230">
        <v>0</v>
      </c>
    </row>
    <row r="455" spans="1:7" s="90" customFormat="1" ht="40.5" customHeight="1" hidden="1">
      <c r="A455" s="224"/>
      <c r="B455" s="226"/>
      <c r="C455" s="149" t="s">
        <v>1377</v>
      </c>
      <c r="D455" s="110"/>
      <c r="E455" s="151" t="s">
        <v>1075</v>
      </c>
      <c r="F455" s="140">
        <f>F456</f>
        <v>15000</v>
      </c>
      <c r="G455" s="140">
        <f>G456</f>
        <v>15000</v>
      </c>
    </row>
    <row r="456" spans="1:7" s="90" customFormat="1" ht="28.5" customHeight="1" hidden="1">
      <c r="A456" s="224"/>
      <c r="B456" s="226"/>
      <c r="C456" s="149"/>
      <c r="D456" s="110">
        <v>600</v>
      </c>
      <c r="E456" s="151" t="s">
        <v>606</v>
      </c>
      <c r="F456" s="140">
        <v>15000</v>
      </c>
      <c r="G456" s="140">
        <v>15000</v>
      </c>
    </row>
    <row r="457" spans="1:7" s="90" customFormat="1" ht="41.25" customHeight="1" hidden="1">
      <c r="A457" s="224"/>
      <c r="B457" s="226"/>
      <c r="C457" s="149" t="s">
        <v>1378</v>
      </c>
      <c r="D457" s="110"/>
      <c r="E457" s="151" t="s">
        <v>1379</v>
      </c>
      <c r="F457" s="140">
        <f>F458</f>
        <v>20000</v>
      </c>
      <c r="G457" s="140">
        <f>G458</f>
        <v>20000</v>
      </c>
    </row>
    <row r="458" spans="1:7" s="90" customFormat="1" ht="28.5" customHeight="1" hidden="1">
      <c r="A458" s="224"/>
      <c r="B458" s="226"/>
      <c r="C458" s="149"/>
      <c r="D458" s="110">
        <v>600</v>
      </c>
      <c r="E458" s="151" t="s">
        <v>606</v>
      </c>
      <c r="F458" s="140">
        <v>20000</v>
      </c>
      <c r="G458" s="140">
        <v>20000</v>
      </c>
    </row>
    <row r="459" spans="1:7" s="90" customFormat="1" ht="41.25" customHeight="1" hidden="1">
      <c r="A459" s="224"/>
      <c r="B459" s="226"/>
      <c r="C459" s="149" t="s">
        <v>1380</v>
      </c>
      <c r="D459" s="110"/>
      <c r="E459" s="151" t="s">
        <v>1075</v>
      </c>
      <c r="F459" s="140"/>
      <c r="G459" s="140"/>
    </row>
    <row r="460" spans="1:7" s="90" customFormat="1" ht="28.5" customHeight="1" hidden="1">
      <c r="A460" s="224"/>
      <c r="B460" s="226"/>
      <c r="C460" s="149"/>
      <c r="D460" s="110">
        <v>600</v>
      </c>
      <c r="E460" s="151" t="s">
        <v>606</v>
      </c>
      <c r="F460" s="140"/>
      <c r="G460" s="140"/>
    </row>
    <row r="461" spans="1:7" s="90" customFormat="1" ht="16.5" customHeight="1" hidden="1">
      <c r="A461" s="224"/>
      <c r="B461" s="226"/>
      <c r="C461" s="149" t="s">
        <v>417</v>
      </c>
      <c r="D461" s="186"/>
      <c r="E461" s="151" t="s">
        <v>418</v>
      </c>
      <c r="F461" s="140">
        <f>F462</f>
        <v>0</v>
      </c>
      <c r="G461" s="140">
        <f>G462</f>
        <v>0</v>
      </c>
    </row>
    <row r="462" spans="1:7" s="90" customFormat="1" ht="42" customHeight="1" hidden="1">
      <c r="A462" s="224"/>
      <c r="B462" s="226"/>
      <c r="C462" s="149" t="s">
        <v>437</v>
      </c>
      <c r="D462" s="149"/>
      <c r="E462" s="151" t="s">
        <v>438</v>
      </c>
      <c r="F462" s="140">
        <v>0</v>
      </c>
      <c r="G462" s="140">
        <v>0</v>
      </c>
    </row>
    <row r="463" spans="1:7" s="90" customFormat="1" ht="40.5" customHeight="1" hidden="1">
      <c r="A463" s="224"/>
      <c r="B463" s="226"/>
      <c r="C463" s="150" t="s">
        <v>1381</v>
      </c>
      <c r="D463" s="110"/>
      <c r="E463" s="139" t="s">
        <v>1075</v>
      </c>
      <c r="F463" s="140">
        <f>F464</f>
        <v>7500</v>
      </c>
      <c r="G463" s="140">
        <f>G464</f>
        <v>7500</v>
      </c>
    </row>
    <row r="464" spans="1:7" s="90" customFormat="1" ht="14.25" customHeight="1" hidden="1">
      <c r="A464" s="224"/>
      <c r="B464" s="226"/>
      <c r="C464" s="150"/>
      <c r="D464" s="113" t="s">
        <v>27</v>
      </c>
      <c r="E464" s="232" t="s">
        <v>35</v>
      </c>
      <c r="F464" s="140">
        <v>7500</v>
      </c>
      <c r="G464" s="140">
        <v>7500</v>
      </c>
    </row>
    <row r="465" spans="1:7" s="90" customFormat="1" ht="43.5" customHeight="1" hidden="1">
      <c r="A465" s="224"/>
      <c r="B465" s="226"/>
      <c r="C465" s="150" t="s">
        <v>1382</v>
      </c>
      <c r="D465" s="110"/>
      <c r="E465" s="139" t="s">
        <v>1383</v>
      </c>
      <c r="F465" s="140"/>
      <c r="G465" s="140"/>
    </row>
    <row r="466" spans="1:7" s="90" customFormat="1" ht="14.25" customHeight="1" hidden="1">
      <c r="A466" s="224"/>
      <c r="B466" s="226"/>
      <c r="C466" s="150"/>
      <c r="D466" s="113" t="s">
        <v>27</v>
      </c>
      <c r="E466" s="232" t="s">
        <v>35</v>
      </c>
      <c r="F466" s="140"/>
      <c r="G466" s="140"/>
    </row>
    <row r="467" spans="1:7" s="143" customFormat="1" ht="12.75" hidden="1">
      <c r="A467" s="237"/>
      <c r="B467" s="226"/>
      <c r="C467" s="253"/>
      <c r="D467" s="226"/>
      <c r="E467" s="227"/>
      <c r="F467" s="228"/>
      <c r="G467" s="228"/>
    </row>
    <row r="468" spans="1:7" s="90" customFormat="1" ht="12.75" hidden="1">
      <c r="A468" s="224"/>
      <c r="B468" s="229"/>
      <c r="C468" s="254"/>
      <c r="D468" s="229"/>
      <c r="E468" s="232"/>
      <c r="F468" s="228"/>
      <c r="G468" s="228"/>
    </row>
    <row r="469" spans="1:7" s="90" customFormat="1" ht="38.25" hidden="1">
      <c r="A469" s="224"/>
      <c r="B469" s="229"/>
      <c r="C469" s="149" t="s">
        <v>935</v>
      </c>
      <c r="D469" s="229"/>
      <c r="E469" s="232" t="s">
        <v>936</v>
      </c>
      <c r="F469" s="228">
        <f>F470</f>
        <v>0</v>
      </c>
      <c r="G469" s="228">
        <f>G470</f>
        <v>0</v>
      </c>
    </row>
    <row r="470" spans="1:7" s="90" customFormat="1" ht="12.75" hidden="1">
      <c r="A470" s="224"/>
      <c r="B470" s="229"/>
      <c r="C470" s="149"/>
      <c r="D470" s="229" t="s">
        <v>640</v>
      </c>
      <c r="E470" s="232" t="s">
        <v>436</v>
      </c>
      <c r="F470" s="228">
        <v>0</v>
      </c>
      <c r="G470" s="228">
        <v>0</v>
      </c>
    </row>
    <row r="471" spans="1:7" s="90" customFormat="1" ht="25.5" hidden="1">
      <c r="A471" s="222">
        <v>730</v>
      </c>
      <c r="B471" s="220"/>
      <c r="C471" s="220"/>
      <c r="D471" s="220"/>
      <c r="E471" s="220" t="s">
        <v>1384</v>
      </c>
      <c r="F471" s="252">
        <f>F473+F604</f>
        <v>311511940.01</v>
      </c>
      <c r="G471" s="252">
        <f>G473+G604</f>
        <v>312107640</v>
      </c>
    </row>
    <row r="472" spans="1:7" s="90" customFormat="1" ht="12.75" hidden="1">
      <c r="A472" s="222"/>
      <c r="B472" s="220"/>
      <c r="C472" s="220"/>
      <c r="D472" s="220"/>
      <c r="E472" s="220"/>
      <c r="F472" s="252"/>
      <c r="G472" s="252"/>
    </row>
    <row r="473" spans="1:7" s="90" customFormat="1" ht="12.75" hidden="1">
      <c r="A473" s="224"/>
      <c r="B473" s="218" t="s">
        <v>252</v>
      </c>
      <c r="C473" s="218"/>
      <c r="D473" s="218"/>
      <c r="E473" s="225" t="s">
        <v>942</v>
      </c>
      <c r="F473" s="223">
        <f>F474+F488+F544+F552</f>
        <v>290343740.01</v>
      </c>
      <c r="G473" s="223">
        <f>G474+G488+G544+G552</f>
        <v>290811540</v>
      </c>
    </row>
    <row r="474" spans="1:7" s="90" customFormat="1" ht="12.75" hidden="1">
      <c r="A474" s="224"/>
      <c r="B474" s="226" t="s">
        <v>254</v>
      </c>
      <c r="C474" s="226"/>
      <c r="D474" s="226"/>
      <c r="E474" s="227" t="s">
        <v>255</v>
      </c>
      <c r="F474" s="228">
        <f>F475</f>
        <v>75677800</v>
      </c>
      <c r="G474" s="228">
        <f>G475</f>
        <v>75689800</v>
      </c>
    </row>
    <row r="475" spans="1:7" s="90" customFormat="1" ht="25.5" hidden="1">
      <c r="A475" s="224"/>
      <c r="B475" s="226"/>
      <c r="C475" s="149" t="s">
        <v>470</v>
      </c>
      <c r="D475" s="149"/>
      <c r="E475" s="151" t="s">
        <v>471</v>
      </c>
      <c r="F475" s="230">
        <f>F476</f>
        <v>75677800</v>
      </c>
      <c r="G475" s="230">
        <f>G476</f>
        <v>75689800</v>
      </c>
    </row>
    <row r="476" spans="1:7" s="90" customFormat="1" ht="12.75" hidden="1">
      <c r="A476" s="224"/>
      <c r="B476" s="226"/>
      <c r="C476" s="149" t="s">
        <v>974</v>
      </c>
      <c r="D476" s="149"/>
      <c r="E476" s="151" t="s">
        <v>975</v>
      </c>
      <c r="F476" s="230">
        <f>F477+F479+F482+F485</f>
        <v>75677800</v>
      </c>
      <c r="G476" s="230">
        <f>G477+G479+G482+G485</f>
        <v>75689800</v>
      </c>
    </row>
    <row r="477" spans="1:7" s="90" customFormat="1" ht="51" hidden="1">
      <c r="A477" s="224"/>
      <c r="B477" s="226"/>
      <c r="C477" s="149" t="s">
        <v>1165</v>
      </c>
      <c r="D477" s="149"/>
      <c r="E477" s="151" t="s">
        <v>1166</v>
      </c>
      <c r="F477" s="230">
        <f>F478</f>
        <v>75235400</v>
      </c>
      <c r="G477" s="230">
        <f>G478</f>
        <v>75235400</v>
      </c>
    </row>
    <row r="478" spans="1:7" s="90" customFormat="1" ht="25.5" hidden="1">
      <c r="A478" s="224"/>
      <c r="B478" s="226"/>
      <c r="C478" s="149"/>
      <c r="D478" s="149">
        <v>600</v>
      </c>
      <c r="E478" s="151" t="s">
        <v>606</v>
      </c>
      <c r="F478" s="140">
        <v>75235400</v>
      </c>
      <c r="G478" s="140">
        <v>75235400</v>
      </c>
    </row>
    <row r="479" spans="1:7" s="90" customFormat="1" ht="38.25" hidden="1">
      <c r="A479" s="224"/>
      <c r="B479" s="226"/>
      <c r="C479" s="149" t="s">
        <v>981</v>
      </c>
      <c r="D479" s="149"/>
      <c r="E479" s="151" t="s">
        <v>982</v>
      </c>
      <c r="F479" s="230">
        <f>F480</f>
        <v>362400</v>
      </c>
      <c r="G479" s="230">
        <f>G480</f>
        <v>362400</v>
      </c>
    </row>
    <row r="480" spans="1:7" s="90" customFormat="1" ht="25.5" hidden="1">
      <c r="A480" s="224"/>
      <c r="B480" s="226"/>
      <c r="C480" s="149" t="s">
        <v>983</v>
      </c>
      <c r="D480" s="149"/>
      <c r="E480" s="151" t="s">
        <v>984</v>
      </c>
      <c r="F480" s="230">
        <f>F481</f>
        <v>362400</v>
      </c>
      <c r="G480" s="230">
        <f>G481</f>
        <v>362400</v>
      </c>
    </row>
    <row r="481" spans="1:7" s="90" customFormat="1" ht="25.5" hidden="1">
      <c r="A481" s="224"/>
      <c r="B481" s="226"/>
      <c r="C481" s="149"/>
      <c r="D481" s="149">
        <v>600</v>
      </c>
      <c r="E481" s="151" t="s">
        <v>606</v>
      </c>
      <c r="F481" s="230">
        <v>362400</v>
      </c>
      <c r="G481" s="230">
        <v>362400</v>
      </c>
    </row>
    <row r="482" spans="1:7" s="90" customFormat="1" ht="25.5" hidden="1">
      <c r="A482" s="224"/>
      <c r="B482" s="226"/>
      <c r="C482" s="149" t="s">
        <v>1167</v>
      </c>
      <c r="D482" s="110"/>
      <c r="E482" s="151" t="s">
        <v>1168</v>
      </c>
      <c r="F482" s="140">
        <f>F483</f>
        <v>20000</v>
      </c>
      <c r="G482" s="140">
        <f>G483</f>
        <v>22000</v>
      </c>
    </row>
    <row r="483" spans="1:7" s="90" customFormat="1" ht="12.75" hidden="1">
      <c r="A483" s="224"/>
      <c r="B483" s="226"/>
      <c r="C483" s="149" t="s">
        <v>1169</v>
      </c>
      <c r="D483" s="110"/>
      <c r="E483" s="151" t="s">
        <v>1170</v>
      </c>
      <c r="F483" s="140">
        <f>F484</f>
        <v>20000</v>
      </c>
      <c r="G483" s="140">
        <f>G484</f>
        <v>22000</v>
      </c>
    </row>
    <row r="484" spans="1:7" s="90" customFormat="1" ht="25.5" hidden="1">
      <c r="A484" s="224"/>
      <c r="B484" s="226"/>
      <c r="C484" s="149"/>
      <c r="D484" s="149">
        <v>200</v>
      </c>
      <c r="E484" s="151" t="s">
        <v>435</v>
      </c>
      <c r="F484" s="140">
        <v>20000</v>
      </c>
      <c r="G484" s="140">
        <v>22000</v>
      </c>
    </row>
    <row r="485" spans="1:7" s="90" customFormat="1" ht="38.25" hidden="1">
      <c r="A485" s="224"/>
      <c r="B485" s="226"/>
      <c r="C485" s="149" t="s">
        <v>1171</v>
      </c>
      <c r="D485" s="110"/>
      <c r="E485" s="151" t="s">
        <v>1172</v>
      </c>
      <c r="F485" s="140">
        <f>F486</f>
        <v>60000</v>
      </c>
      <c r="G485" s="140">
        <f>G486</f>
        <v>70000</v>
      </c>
    </row>
    <row r="486" spans="1:7" s="90" customFormat="1" ht="25.5" hidden="1">
      <c r="A486" s="224"/>
      <c r="B486" s="226"/>
      <c r="C486" s="149" t="s">
        <v>1173</v>
      </c>
      <c r="D486" s="110"/>
      <c r="E486" s="151" t="s">
        <v>1174</v>
      </c>
      <c r="F486" s="140">
        <f>F487</f>
        <v>60000</v>
      </c>
      <c r="G486" s="140">
        <f>G487</f>
        <v>70000</v>
      </c>
    </row>
    <row r="487" spans="1:7" s="90" customFormat="1" ht="25.5" hidden="1">
      <c r="A487" s="224"/>
      <c r="B487" s="226"/>
      <c r="C487" s="149"/>
      <c r="D487" s="149">
        <v>200</v>
      </c>
      <c r="E487" s="151" t="s">
        <v>435</v>
      </c>
      <c r="F487" s="140">
        <v>60000</v>
      </c>
      <c r="G487" s="140">
        <v>70000</v>
      </c>
    </row>
    <row r="488" spans="1:7" s="90" customFormat="1" ht="13.5" customHeight="1" hidden="1">
      <c r="A488" s="224"/>
      <c r="B488" s="226" t="s">
        <v>265</v>
      </c>
      <c r="C488" s="226"/>
      <c r="D488" s="226"/>
      <c r="E488" s="227" t="s">
        <v>266</v>
      </c>
      <c r="F488" s="230">
        <f>F489</f>
        <v>201245375.01</v>
      </c>
      <c r="G488" s="230">
        <f>G489</f>
        <v>201701175</v>
      </c>
    </row>
    <row r="489" spans="1:7" s="90" customFormat="1" ht="30" customHeight="1" hidden="1">
      <c r="A489" s="224"/>
      <c r="B489" s="226"/>
      <c r="C489" s="149" t="s">
        <v>470</v>
      </c>
      <c r="D489" s="149"/>
      <c r="E489" s="151" t="s">
        <v>471</v>
      </c>
      <c r="F489" s="230">
        <f>F490+F540</f>
        <v>201245375.01</v>
      </c>
      <c r="G489" s="230">
        <f>G490+G540</f>
        <v>201701175</v>
      </c>
    </row>
    <row r="490" spans="1:7" s="90" customFormat="1" ht="31.5" customHeight="1" hidden="1">
      <c r="A490" s="224"/>
      <c r="B490" s="226"/>
      <c r="C490" s="149" t="s">
        <v>985</v>
      </c>
      <c r="D490" s="149"/>
      <c r="E490" s="151" t="s">
        <v>986</v>
      </c>
      <c r="F490" s="230">
        <f>F491+F494+F497+F500+F503+F506+F523+F528+F531+F534+F537</f>
        <v>201095375.01</v>
      </c>
      <c r="G490" s="230">
        <f>G491+G494+G497+G500+G503+G506+G523+G528+G531+G534+G537</f>
        <v>201551175</v>
      </c>
    </row>
    <row r="491" spans="1:7" s="90" customFormat="1" ht="40.5" customHeight="1" hidden="1">
      <c r="A491" s="224"/>
      <c r="B491" s="226"/>
      <c r="C491" s="149" t="s">
        <v>1175</v>
      </c>
      <c r="D491" s="149"/>
      <c r="E491" s="239" t="s">
        <v>1176</v>
      </c>
      <c r="F491" s="230">
        <f>F492</f>
        <v>40500000</v>
      </c>
      <c r="G491" s="230">
        <f>G492</f>
        <v>45701500</v>
      </c>
    </row>
    <row r="492" spans="1:7" s="90" customFormat="1" ht="14.25" customHeight="1" hidden="1">
      <c r="A492" s="224"/>
      <c r="B492" s="226"/>
      <c r="C492" s="149" t="s">
        <v>1177</v>
      </c>
      <c r="D492" s="149"/>
      <c r="E492" s="239" t="s">
        <v>1178</v>
      </c>
      <c r="F492" s="230">
        <f>F493</f>
        <v>40500000</v>
      </c>
      <c r="G492" s="230">
        <f>G493</f>
        <v>45701500</v>
      </c>
    </row>
    <row r="493" spans="1:7" s="90" customFormat="1" ht="33.75" customHeight="1" hidden="1">
      <c r="A493" s="224"/>
      <c r="B493" s="226"/>
      <c r="C493" s="149"/>
      <c r="D493" s="149">
        <v>600</v>
      </c>
      <c r="E493" s="151" t="s">
        <v>606</v>
      </c>
      <c r="F493" s="140">
        <v>40500000</v>
      </c>
      <c r="G493" s="140">
        <v>45701500</v>
      </c>
    </row>
    <row r="494" spans="1:7" s="90" customFormat="1" ht="108" customHeight="1" hidden="1">
      <c r="A494" s="224"/>
      <c r="B494" s="226"/>
      <c r="C494" s="149" t="s">
        <v>1179</v>
      </c>
      <c r="D494" s="149"/>
      <c r="E494" s="239" t="s">
        <v>1180</v>
      </c>
      <c r="F494" s="230">
        <f>F495</f>
        <v>141686800</v>
      </c>
      <c r="G494" s="230">
        <f>G495</f>
        <v>138536100</v>
      </c>
    </row>
    <row r="495" spans="1:7" s="90" customFormat="1" ht="69" customHeight="1" hidden="1">
      <c r="A495" s="224"/>
      <c r="B495" s="226"/>
      <c r="C495" s="149" t="s">
        <v>1181</v>
      </c>
      <c r="D495" s="149"/>
      <c r="E495" s="151" t="s">
        <v>991</v>
      </c>
      <c r="F495" s="230">
        <f>F496</f>
        <v>141686800</v>
      </c>
      <c r="G495" s="230">
        <f>G496</f>
        <v>138536100</v>
      </c>
    </row>
    <row r="496" spans="1:7" s="90" customFormat="1" ht="30.75" customHeight="1" hidden="1">
      <c r="A496" s="224"/>
      <c r="B496" s="226"/>
      <c r="C496" s="149"/>
      <c r="D496" s="149">
        <v>600</v>
      </c>
      <c r="E496" s="151" t="s">
        <v>606</v>
      </c>
      <c r="F496" s="230">
        <v>141686800</v>
      </c>
      <c r="G496" s="230">
        <v>138536100</v>
      </c>
    </row>
    <row r="497" spans="1:7" s="90" customFormat="1" ht="60.75" customHeight="1" hidden="1">
      <c r="A497" s="224"/>
      <c r="B497" s="226"/>
      <c r="C497" s="149" t="s">
        <v>1182</v>
      </c>
      <c r="D497" s="110"/>
      <c r="E497" s="151" t="s">
        <v>1183</v>
      </c>
      <c r="F497" s="230">
        <f>F498</f>
        <v>4662900</v>
      </c>
      <c r="G497" s="230">
        <f>G498</f>
        <v>4662900</v>
      </c>
    </row>
    <row r="498" spans="1:7" s="90" customFormat="1" ht="42" customHeight="1" hidden="1">
      <c r="A498" s="224"/>
      <c r="B498" s="226"/>
      <c r="C498" s="149" t="s">
        <v>1184</v>
      </c>
      <c r="D498" s="149"/>
      <c r="E498" s="239" t="s">
        <v>1185</v>
      </c>
      <c r="F498" s="230">
        <f>F499</f>
        <v>4662900</v>
      </c>
      <c r="G498" s="230">
        <f>G499</f>
        <v>4662900</v>
      </c>
    </row>
    <row r="499" spans="1:7" s="90" customFormat="1" ht="28.5" customHeight="1" hidden="1">
      <c r="A499" s="224"/>
      <c r="B499" s="226"/>
      <c r="C499" s="149"/>
      <c r="D499" s="149">
        <v>600</v>
      </c>
      <c r="E499" s="151" t="s">
        <v>606</v>
      </c>
      <c r="F499" s="140">
        <v>4662900</v>
      </c>
      <c r="G499" s="140">
        <v>4662900</v>
      </c>
    </row>
    <row r="500" spans="1:7" s="90" customFormat="1" ht="42.75" customHeight="1" hidden="1">
      <c r="A500" s="224"/>
      <c r="B500" s="226"/>
      <c r="C500" s="149" t="s">
        <v>987</v>
      </c>
      <c r="D500" s="149"/>
      <c r="E500" s="151" t="s">
        <v>988</v>
      </c>
      <c r="F500" s="230">
        <f>F501</f>
        <v>3175300</v>
      </c>
      <c r="G500" s="230">
        <f>G501</f>
        <v>3175300</v>
      </c>
    </row>
    <row r="501" spans="1:7" s="90" customFormat="1" ht="32.25" customHeight="1" hidden="1">
      <c r="A501" s="224"/>
      <c r="B501" s="226"/>
      <c r="C501" s="149" t="s">
        <v>989</v>
      </c>
      <c r="D501" s="149"/>
      <c r="E501" s="151" t="s">
        <v>984</v>
      </c>
      <c r="F501" s="230">
        <f>F502</f>
        <v>3175300</v>
      </c>
      <c r="G501" s="230">
        <f>G502</f>
        <v>3175300</v>
      </c>
    </row>
    <row r="502" spans="1:7" s="90" customFormat="1" ht="30.75" customHeight="1" hidden="1">
      <c r="A502" s="224"/>
      <c r="B502" s="226"/>
      <c r="C502" s="149"/>
      <c r="D502" s="149">
        <v>600</v>
      </c>
      <c r="E502" s="151" t="s">
        <v>606</v>
      </c>
      <c r="F502" s="230">
        <v>3175300</v>
      </c>
      <c r="G502" s="230">
        <v>3175300</v>
      </c>
    </row>
    <row r="503" spans="1:7" s="90" customFormat="1" ht="38.25" customHeight="1" hidden="1">
      <c r="A503" s="224"/>
      <c r="B503" s="226"/>
      <c r="C503" s="149" t="s">
        <v>1189</v>
      </c>
      <c r="D503" s="110"/>
      <c r="E503" s="151" t="s">
        <v>1190</v>
      </c>
      <c r="F503" s="230">
        <f>F504</f>
        <v>10000</v>
      </c>
      <c r="G503" s="230">
        <f>G504</f>
        <v>10000</v>
      </c>
    </row>
    <row r="504" spans="1:7" s="90" customFormat="1" ht="66.75" customHeight="1" hidden="1">
      <c r="A504" s="224"/>
      <c r="B504" s="226"/>
      <c r="C504" s="149" t="s">
        <v>1191</v>
      </c>
      <c r="D504" s="110"/>
      <c r="E504" s="151" t="s">
        <v>1192</v>
      </c>
      <c r="F504" s="230">
        <f>F505</f>
        <v>10000</v>
      </c>
      <c r="G504" s="230">
        <f>G505</f>
        <v>10000</v>
      </c>
    </row>
    <row r="505" spans="1:7" s="90" customFormat="1" ht="27" customHeight="1" hidden="1">
      <c r="A505" s="224"/>
      <c r="B505" s="226"/>
      <c r="C505" s="149"/>
      <c r="D505" s="110">
        <v>600</v>
      </c>
      <c r="E505" s="151" t="s">
        <v>606</v>
      </c>
      <c r="F505" s="230">
        <v>10000</v>
      </c>
      <c r="G505" s="230">
        <v>10000</v>
      </c>
    </row>
    <row r="506" spans="1:7" s="90" customFormat="1" ht="31.5" customHeight="1" hidden="1">
      <c r="A506" s="224"/>
      <c r="B506" s="226"/>
      <c r="C506" s="149" t="s">
        <v>1193</v>
      </c>
      <c r="D506" s="149"/>
      <c r="E506" s="151" t="s">
        <v>1194</v>
      </c>
      <c r="F506" s="230">
        <f>F507</f>
        <v>200000</v>
      </c>
      <c r="G506" s="230">
        <f>G507</f>
        <v>200000</v>
      </c>
    </row>
    <row r="507" spans="1:7" s="90" customFormat="1" ht="20.25" customHeight="1" hidden="1">
      <c r="A507" s="224"/>
      <c r="B507" s="226"/>
      <c r="C507" s="149" t="s">
        <v>1196</v>
      </c>
      <c r="D507" s="149"/>
      <c r="E507" s="151" t="s">
        <v>1197</v>
      </c>
      <c r="F507" s="230">
        <f>F508</f>
        <v>200000</v>
      </c>
      <c r="G507" s="230">
        <f>G508</f>
        <v>200000</v>
      </c>
    </row>
    <row r="508" spans="1:7" s="90" customFormat="1" ht="31.5" customHeight="1" hidden="1">
      <c r="A508" s="224"/>
      <c r="B508" s="226"/>
      <c r="C508" s="149"/>
      <c r="D508" s="149">
        <v>600</v>
      </c>
      <c r="E508" s="151" t="s">
        <v>606</v>
      </c>
      <c r="F508" s="140">
        <v>200000</v>
      </c>
      <c r="G508" s="140">
        <v>200000</v>
      </c>
    </row>
    <row r="509" spans="1:7" s="90" customFormat="1" ht="39.75" customHeight="1" hidden="1">
      <c r="A509" s="224"/>
      <c r="B509" s="226"/>
      <c r="C509" s="149" t="s">
        <v>1385</v>
      </c>
      <c r="D509" s="110"/>
      <c r="E509" s="239" t="s">
        <v>1386</v>
      </c>
      <c r="F509" s="230">
        <f>F510</f>
        <v>2530787.37</v>
      </c>
      <c r="G509" s="230">
        <f>G510</f>
        <v>2530787.37</v>
      </c>
    </row>
    <row r="510" spans="1:7" s="90" customFormat="1" ht="31.5" customHeight="1" hidden="1">
      <c r="A510" s="224"/>
      <c r="B510" s="226"/>
      <c r="C510" s="149"/>
      <c r="D510" s="110">
        <v>600</v>
      </c>
      <c r="E510" s="151" t="s">
        <v>606</v>
      </c>
      <c r="F510" s="140">
        <f>F512+F513+F514+F515</f>
        <v>2530787.37</v>
      </c>
      <c r="G510" s="140">
        <f>G512+G513+G514+G515</f>
        <v>2530787.37</v>
      </c>
    </row>
    <row r="511" spans="1:7" s="90" customFormat="1" ht="18.75" customHeight="1" hidden="1">
      <c r="A511" s="224"/>
      <c r="B511" s="226"/>
      <c r="C511" s="149"/>
      <c r="D511" s="110"/>
      <c r="E511" s="151" t="s">
        <v>500</v>
      </c>
      <c r="F511" s="140"/>
      <c r="G511" s="140"/>
    </row>
    <row r="512" spans="1:7" s="90" customFormat="1" ht="30" customHeight="1" hidden="1">
      <c r="A512" s="224"/>
      <c r="B512" s="226"/>
      <c r="C512" s="149"/>
      <c r="D512" s="110"/>
      <c r="E512" s="151" t="s">
        <v>1387</v>
      </c>
      <c r="F512" s="140">
        <v>896260.6</v>
      </c>
      <c r="G512" s="140">
        <v>896260.6</v>
      </c>
    </row>
    <row r="513" spans="1:7" s="90" customFormat="1" ht="18.75" customHeight="1" hidden="1">
      <c r="A513" s="224"/>
      <c r="B513" s="226"/>
      <c r="C513" s="149"/>
      <c r="D513" s="110"/>
      <c r="E513" s="151" t="s">
        <v>1388</v>
      </c>
      <c r="F513" s="140">
        <v>266748.11</v>
      </c>
      <c r="G513" s="140">
        <v>266748.11</v>
      </c>
    </row>
    <row r="514" spans="1:7" s="90" customFormat="1" ht="17.25" customHeight="1" hidden="1">
      <c r="A514" s="224"/>
      <c r="B514" s="226"/>
      <c r="C514" s="149"/>
      <c r="D514" s="110"/>
      <c r="E514" s="151" t="s">
        <v>1389</v>
      </c>
      <c r="F514" s="140">
        <v>861517.47</v>
      </c>
      <c r="G514" s="140">
        <v>861517.47</v>
      </c>
    </row>
    <row r="515" spans="1:7" s="90" customFormat="1" ht="19.5" customHeight="1" hidden="1">
      <c r="A515" s="224"/>
      <c r="B515" s="226"/>
      <c r="C515" s="149"/>
      <c r="D515" s="110"/>
      <c r="E515" s="151" t="s">
        <v>1390</v>
      </c>
      <c r="F515" s="140">
        <v>506261.19</v>
      </c>
      <c r="G515" s="140">
        <v>506261.19</v>
      </c>
    </row>
    <row r="516" spans="1:7" s="90" customFormat="1" ht="44.25" customHeight="1" hidden="1">
      <c r="A516" s="224"/>
      <c r="B516" s="226"/>
      <c r="C516" s="149" t="s">
        <v>1391</v>
      </c>
      <c r="D516" s="110"/>
      <c r="E516" s="151" t="s">
        <v>1392</v>
      </c>
      <c r="F516" s="140">
        <f>F517</f>
        <v>7592362.05</v>
      </c>
      <c r="G516" s="140">
        <f>G517</f>
        <v>7592362.05</v>
      </c>
    </row>
    <row r="517" spans="1:7" s="90" customFormat="1" ht="27" customHeight="1" hidden="1">
      <c r="A517" s="224"/>
      <c r="B517" s="226"/>
      <c r="C517" s="149"/>
      <c r="D517" s="110">
        <v>600</v>
      </c>
      <c r="E517" s="151" t="s">
        <v>606</v>
      </c>
      <c r="F517" s="140">
        <f>F519+F520+F521+F522</f>
        <v>7592362.05</v>
      </c>
      <c r="G517" s="140">
        <f>G519+G520+G521+G522</f>
        <v>7592362.05</v>
      </c>
    </row>
    <row r="518" spans="1:7" s="90" customFormat="1" ht="16.5" customHeight="1" hidden="1">
      <c r="A518" s="224"/>
      <c r="B518" s="226"/>
      <c r="C518" s="149"/>
      <c r="D518" s="110"/>
      <c r="E518" s="151" t="s">
        <v>500</v>
      </c>
      <c r="F518" s="140"/>
      <c r="G518" s="140"/>
    </row>
    <row r="519" spans="1:7" s="90" customFormat="1" ht="26.25" customHeight="1" hidden="1">
      <c r="A519" s="224"/>
      <c r="B519" s="226"/>
      <c r="C519" s="149"/>
      <c r="D519" s="110"/>
      <c r="E519" s="151" t="s">
        <v>1387</v>
      </c>
      <c r="F519" s="140">
        <v>2688781.8</v>
      </c>
      <c r="G519" s="140">
        <v>2688781.8</v>
      </c>
    </row>
    <row r="520" spans="1:7" s="90" customFormat="1" ht="19.5" customHeight="1" hidden="1">
      <c r="A520" s="224"/>
      <c r="B520" s="226"/>
      <c r="C520" s="149"/>
      <c r="D520" s="110"/>
      <c r="E520" s="151" t="s">
        <v>1388</v>
      </c>
      <c r="F520" s="140">
        <v>800244.32</v>
      </c>
      <c r="G520" s="140">
        <v>800244.32</v>
      </c>
    </row>
    <row r="521" spans="1:7" s="90" customFormat="1" ht="21" customHeight="1" hidden="1">
      <c r="A521" s="224"/>
      <c r="B521" s="226"/>
      <c r="C521" s="149"/>
      <c r="D521" s="110"/>
      <c r="E521" s="151" t="s">
        <v>1389</v>
      </c>
      <c r="F521" s="140">
        <v>2584552.38</v>
      </c>
      <c r="G521" s="140">
        <v>2584552.38</v>
      </c>
    </row>
    <row r="522" spans="1:7" s="90" customFormat="1" ht="20.25" customHeight="1" hidden="1">
      <c r="A522" s="224"/>
      <c r="B522" s="226"/>
      <c r="C522" s="149"/>
      <c r="D522" s="110"/>
      <c r="E522" s="151" t="s">
        <v>1390</v>
      </c>
      <c r="F522" s="140">
        <v>1518783.55</v>
      </c>
      <c r="G522" s="140">
        <v>1518783.55</v>
      </c>
    </row>
    <row r="523" spans="1:7" s="90" customFormat="1" ht="62.25" customHeight="1" hidden="1">
      <c r="A523" s="224"/>
      <c r="B523" s="226"/>
      <c r="C523" s="149" t="s">
        <v>1198</v>
      </c>
      <c r="D523" s="149"/>
      <c r="E523" s="151" t="s">
        <v>1199</v>
      </c>
      <c r="F523" s="140">
        <f>F524</f>
        <v>10714375.01</v>
      </c>
      <c r="G523" s="140">
        <f>G524</f>
        <v>9109375</v>
      </c>
    </row>
    <row r="524" spans="1:7" s="90" customFormat="1" ht="63" customHeight="1" hidden="1">
      <c r="A524" s="224"/>
      <c r="B524" s="226"/>
      <c r="C524" s="149" t="s">
        <v>1200</v>
      </c>
      <c r="D524" s="110"/>
      <c r="E524" s="151" t="s">
        <v>1201</v>
      </c>
      <c r="F524" s="140">
        <f>F525</f>
        <v>10714375.01</v>
      </c>
      <c r="G524" s="140">
        <f>G525</f>
        <v>9109375</v>
      </c>
    </row>
    <row r="525" spans="1:7" s="90" customFormat="1" ht="26.25" customHeight="1" hidden="1">
      <c r="A525" s="224"/>
      <c r="B525" s="226"/>
      <c r="C525" s="149"/>
      <c r="D525" s="110">
        <v>600</v>
      </c>
      <c r="E525" s="151" t="s">
        <v>606</v>
      </c>
      <c r="F525" s="140">
        <f>F526+F527</f>
        <v>10714375.01</v>
      </c>
      <c r="G525" s="140">
        <f>G526+G527</f>
        <v>9109375</v>
      </c>
    </row>
    <row r="526" spans="1:7" s="90" customFormat="1" ht="20.25" customHeight="1" hidden="1">
      <c r="A526" s="224"/>
      <c r="B526" s="226"/>
      <c r="C526" s="149"/>
      <c r="D526" s="110"/>
      <c r="E526" s="151" t="s">
        <v>501</v>
      </c>
      <c r="F526" s="140">
        <v>8035781.09</v>
      </c>
      <c r="G526" s="140">
        <v>6832031.25</v>
      </c>
    </row>
    <row r="527" spans="1:7" s="90" customFormat="1" ht="20.25" customHeight="1" hidden="1">
      <c r="A527" s="224"/>
      <c r="B527" s="226"/>
      <c r="C527" s="149"/>
      <c r="D527" s="110"/>
      <c r="E527" s="151" t="s">
        <v>503</v>
      </c>
      <c r="F527" s="140">
        <v>2678593.92</v>
      </c>
      <c r="G527" s="140">
        <v>2277343.75</v>
      </c>
    </row>
    <row r="528" spans="1:7" s="90" customFormat="1" ht="56.25" customHeight="1" hidden="1">
      <c r="A528" s="224"/>
      <c r="B528" s="226"/>
      <c r="C528" s="149" t="s">
        <v>1203</v>
      </c>
      <c r="D528" s="149"/>
      <c r="E528" s="255" t="s">
        <v>1204</v>
      </c>
      <c r="F528" s="140">
        <f>F529</f>
        <v>18000</v>
      </c>
      <c r="G528" s="140">
        <f>G529</f>
        <v>18000</v>
      </c>
    </row>
    <row r="529" spans="1:7" s="90" customFormat="1" ht="39.75" customHeight="1" hidden="1">
      <c r="A529" s="224"/>
      <c r="B529" s="226"/>
      <c r="C529" s="149" t="s">
        <v>1205</v>
      </c>
      <c r="D529" s="149"/>
      <c r="E529" s="255" t="s">
        <v>1206</v>
      </c>
      <c r="F529" s="140">
        <f>F530</f>
        <v>18000</v>
      </c>
      <c r="G529" s="140">
        <f>G530</f>
        <v>18000</v>
      </c>
    </row>
    <row r="530" spans="1:7" s="90" customFormat="1" ht="36" customHeight="1" hidden="1">
      <c r="A530" s="224"/>
      <c r="B530" s="226"/>
      <c r="C530" s="149"/>
      <c r="D530" s="149">
        <v>200</v>
      </c>
      <c r="E530" s="151" t="s">
        <v>435</v>
      </c>
      <c r="F530" s="140">
        <v>18000</v>
      </c>
      <c r="G530" s="140">
        <v>18000</v>
      </c>
    </row>
    <row r="531" spans="1:7" s="90" customFormat="1" ht="47.25" customHeight="1" hidden="1">
      <c r="A531" s="224"/>
      <c r="B531" s="226"/>
      <c r="C531" s="149" t="s">
        <v>1208</v>
      </c>
      <c r="D531" s="149"/>
      <c r="E531" s="255" t="s">
        <v>1209</v>
      </c>
      <c r="F531" s="140">
        <f>F532</f>
        <v>65000</v>
      </c>
      <c r="G531" s="140">
        <f>G532</f>
        <v>65000</v>
      </c>
    </row>
    <row r="532" spans="1:7" s="90" customFormat="1" ht="34.5" customHeight="1" hidden="1">
      <c r="A532" s="224"/>
      <c r="B532" s="226"/>
      <c r="C532" s="149" t="s">
        <v>1210</v>
      </c>
      <c r="D532" s="149"/>
      <c r="E532" s="255" t="s">
        <v>1211</v>
      </c>
      <c r="F532" s="140">
        <f>F533</f>
        <v>65000</v>
      </c>
      <c r="G532" s="140">
        <f>G533</f>
        <v>65000</v>
      </c>
    </row>
    <row r="533" spans="1:7" s="90" customFormat="1" ht="33" customHeight="1" hidden="1">
      <c r="A533" s="224"/>
      <c r="B533" s="226"/>
      <c r="C533" s="149"/>
      <c r="D533" s="149">
        <v>200</v>
      </c>
      <c r="E533" s="151" t="s">
        <v>435</v>
      </c>
      <c r="F533" s="140">
        <v>65000</v>
      </c>
      <c r="G533" s="140">
        <v>65000</v>
      </c>
    </row>
    <row r="534" spans="1:7" s="90" customFormat="1" ht="47.25" customHeight="1" hidden="1">
      <c r="A534" s="224"/>
      <c r="B534" s="226"/>
      <c r="C534" s="149" t="s">
        <v>1212</v>
      </c>
      <c r="D534" s="149"/>
      <c r="E534" s="255" t="s">
        <v>1213</v>
      </c>
      <c r="F534" s="140">
        <f>F535</f>
        <v>13000</v>
      </c>
      <c r="G534" s="140">
        <f>G535</f>
        <v>13000</v>
      </c>
    </row>
    <row r="535" spans="1:7" s="90" customFormat="1" ht="31.5" customHeight="1" hidden="1">
      <c r="A535" s="224"/>
      <c r="B535" s="226"/>
      <c r="C535" s="149" t="s">
        <v>1214</v>
      </c>
      <c r="D535" s="149"/>
      <c r="E535" s="255" t="s">
        <v>1215</v>
      </c>
      <c r="F535" s="140">
        <f>F536</f>
        <v>13000</v>
      </c>
      <c r="G535" s="140">
        <f>G536</f>
        <v>13000</v>
      </c>
    </row>
    <row r="536" spans="1:7" s="90" customFormat="1" ht="30" customHeight="1" hidden="1">
      <c r="A536" s="224"/>
      <c r="B536" s="226"/>
      <c r="C536" s="149"/>
      <c r="D536" s="149">
        <v>200</v>
      </c>
      <c r="E536" s="151" t="s">
        <v>435</v>
      </c>
      <c r="F536" s="140">
        <v>13000</v>
      </c>
      <c r="G536" s="140">
        <v>13000</v>
      </c>
    </row>
    <row r="537" spans="1:7" s="90" customFormat="1" ht="47.25" customHeight="1" hidden="1">
      <c r="A537" s="224"/>
      <c r="B537" s="226"/>
      <c r="C537" s="149" t="s">
        <v>1216</v>
      </c>
      <c r="D537" s="149"/>
      <c r="E537" s="255" t="s">
        <v>1217</v>
      </c>
      <c r="F537" s="140">
        <f>F538</f>
        <v>50000</v>
      </c>
      <c r="G537" s="140">
        <f>G538</f>
        <v>60000</v>
      </c>
    </row>
    <row r="538" spans="1:7" s="90" customFormat="1" ht="47.25" customHeight="1" hidden="1">
      <c r="A538" s="224"/>
      <c r="B538" s="226"/>
      <c r="C538" s="149" t="s">
        <v>1218</v>
      </c>
      <c r="D538" s="149"/>
      <c r="E538" s="255" t="s">
        <v>1219</v>
      </c>
      <c r="F538" s="140">
        <f>F539</f>
        <v>50000</v>
      </c>
      <c r="G538" s="140">
        <f>G539</f>
        <v>60000</v>
      </c>
    </row>
    <row r="539" spans="1:7" s="90" customFormat="1" ht="22.5" customHeight="1" hidden="1">
      <c r="A539" s="224"/>
      <c r="B539" s="226"/>
      <c r="C539" s="149"/>
      <c r="D539" s="110">
        <v>300</v>
      </c>
      <c r="E539" s="151" t="s">
        <v>969</v>
      </c>
      <c r="F539" s="140">
        <v>50000</v>
      </c>
      <c r="G539" s="140">
        <v>60000</v>
      </c>
    </row>
    <row r="540" spans="1:7" s="90" customFormat="1" ht="22.5" customHeight="1" hidden="1">
      <c r="A540" s="224"/>
      <c r="B540" s="226"/>
      <c r="C540" s="149" t="s">
        <v>1269</v>
      </c>
      <c r="D540" s="149"/>
      <c r="E540" s="151" t="s">
        <v>1270</v>
      </c>
      <c r="F540" s="140">
        <f aca="true" t="shared" si="19" ref="F540:G542">F541</f>
        <v>150000</v>
      </c>
      <c r="G540" s="140">
        <f t="shared" si="19"/>
        <v>150000</v>
      </c>
    </row>
    <row r="541" spans="1:7" s="90" customFormat="1" ht="33" customHeight="1" hidden="1">
      <c r="A541" s="224"/>
      <c r="B541" s="226"/>
      <c r="C541" s="149" t="s">
        <v>1393</v>
      </c>
      <c r="D541" s="110"/>
      <c r="E541" s="239" t="s">
        <v>1394</v>
      </c>
      <c r="F541" s="140">
        <f t="shared" si="19"/>
        <v>150000</v>
      </c>
      <c r="G541" s="140">
        <f t="shared" si="19"/>
        <v>150000</v>
      </c>
    </row>
    <row r="542" spans="1:7" s="90" customFormat="1" ht="22.5" customHeight="1" hidden="1">
      <c r="A542" s="224"/>
      <c r="B542" s="226"/>
      <c r="C542" s="149" t="s">
        <v>1395</v>
      </c>
      <c r="D542" s="110"/>
      <c r="E542" s="239" t="s">
        <v>1396</v>
      </c>
      <c r="F542" s="140">
        <f t="shared" si="19"/>
        <v>150000</v>
      </c>
      <c r="G542" s="140">
        <f t="shared" si="19"/>
        <v>150000</v>
      </c>
    </row>
    <row r="543" spans="1:7" s="90" customFormat="1" ht="33.75" customHeight="1" hidden="1">
      <c r="A543" s="224"/>
      <c r="B543" s="226"/>
      <c r="C543" s="149"/>
      <c r="D543" s="110">
        <v>600</v>
      </c>
      <c r="E543" s="151" t="s">
        <v>606</v>
      </c>
      <c r="F543" s="140">
        <v>150000</v>
      </c>
      <c r="G543" s="140">
        <v>150000</v>
      </c>
    </row>
    <row r="544" spans="1:7" s="90" customFormat="1" ht="12.75" hidden="1">
      <c r="A544" s="224"/>
      <c r="B544" s="226" t="s">
        <v>279</v>
      </c>
      <c r="C544" s="226"/>
      <c r="D544" s="226"/>
      <c r="E544" s="227" t="s">
        <v>1233</v>
      </c>
      <c r="F544" s="228">
        <f>F545</f>
        <v>4415800</v>
      </c>
      <c r="G544" s="228">
        <f>G545</f>
        <v>4415800</v>
      </c>
    </row>
    <row r="545" spans="1:7" s="90" customFormat="1" ht="25.5" hidden="1">
      <c r="A545" s="224"/>
      <c r="B545" s="226"/>
      <c r="C545" s="149" t="s">
        <v>470</v>
      </c>
      <c r="D545" s="149"/>
      <c r="E545" s="151" t="s">
        <v>471</v>
      </c>
      <c r="F545" s="228">
        <f>F546</f>
        <v>4415800</v>
      </c>
      <c r="G545" s="228">
        <f>G546</f>
        <v>4415800</v>
      </c>
    </row>
    <row r="546" spans="1:7" s="90" customFormat="1" ht="25.5" hidden="1">
      <c r="A546" s="224"/>
      <c r="B546" s="226"/>
      <c r="C546" s="110" t="s">
        <v>473</v>
      </c>
      <c r="D546" s="110"/>
      <c r="E546" s="112" t="s">
        <v>474</v>
      </c>
      <c r="F546" s="228">
        <f>F547+F550</f>
        <v>4415800</v>
      </c>
      <c r="G546" s="228">
        <f>G547+G550</f>
        <v>4415800</v>
      </c>
    </row>
    <row r="547" spans="1:7" s="90" customFormat="1" ht="38.25" hidden="1">
      <c r="A547" s="224"/>
      <c r="B547" s="226"/>
      <c r="C547" s="149" t="s">
        <v>1234</v>
      </c>
      <c r="D547" s="110"/>
      <c r="E547" s="151" t="s">
        <v>1235</v>
      </c>
      <c r="F547" s="230">
        <f>F548</f>
        <v>2839300</v>
      </c>
      <c r="G547" s="230">
        <f>G548</f>
        <v>2839300</v>
      </c>
    </row>
    <row r="548" spans="1:7" s="90" customFormat="1" ht="38.25" hidden="1">
      <c r="A548" s="224"/>
      <c r="B548" s="226"/>
      <c r="C548" s="149" t="s">
        <v>1236</v>
      </c>
      <c r="D548" s="149"/>
      <c r="E548" s="239" t="s">
        <v>1237</v>
      </c>
      <c r="F548" s="230">
        <f>F549</f>
        <v>2839300</v>
      </c>
      <c r="G548" s="230">
        <f>G549</f>
        <v>2839300</v>
      </c>
    </row>
    <row r="549" spans="1:7" s="90" customFormat="1" ht="25.5" hidden="1">
      <c r="A549" s="224"/>
      <c r="B549" s="226"/>
      <c r="C549" s="149"/>
      <c r="D549" s="149">
        <v>600</v>
      </c>
      <c r="E549" s="151" t="s">
        <v>606</v>
      </c>
      <c r="F549" s="230">
        <v>2839300</v>
      </c>
      <c r="G549" s="230">
        <v>2839300</v>
      </c>
    </row>
    <row r="550" spans="1:7" s="90" customFormat="1" ht="38.25" hidden="1">
      <c r="A550" s="224"/>
      <c r="B550" s="226"/>
      <c r="C550" s="149" t="s">
        <v>1238</v>
      </c>
      <c r="D550" s="110"/>
      <c r="E550" s="239" t="s">
        <v>1239</v>
      </c>
      <c r="F550" s="230">
        <f>F551</f>
        <v>1576500</v>
      </c>
      <c r="G550" s="230">
        <f>G551</f>
        <v>1576500</v>
      </c>
    </row>
    <row r="551" spans="1:7" s="90" customFormat="1" ht="25.5" hidden="1">
      <c r="A551" s="224"/>
      <c r="B551" s="226"/>
      <c r="C551" s="149"/>
      <c r="D551" s="110">
        <v>600</v>
      </c>
      <c r="E551" s="151" t="s">
        <v>606</v>
      </c>
      <c r="F551" s="230">
        <v>1576500</v>
      </c>
      <c r="G551" s="230">
        <v>1576500</v>
      </c>
    </row>
    <row r="552" spans="1:7" s="90" customFormat="1" ht="15" customHeight="1" hidden="1">
      <c r="A552" s="224"/>
      <c r="B552" s="226" t="s">
        <v>235</v>
      </c>
      <c r="C552" s="226"/>
      <c r="D552" s="226"/>
      <c r="E552" s="227" t="s">
        <v>236</v>
      </c>
      <c r="F552" s="228">
        <f>F553</f>
        <v>9004765</v>
      </c>
      <c r="G552" s="228">
        <f>G553</f>
        <v>9004765</v>
      </c>
    </row>
    <row r="553" spans="1:7" s="90" customFormat="1" ht="25.5" hidden="1">
      <c r="A553" s="224"/>
      <c r="B553" s="229"/>
      <c r="C553" s="149" t="s">
        <v>470</v>
      </c>
      <c r="D553" s="149"/>
      <c r="E553" s="151" t="s">
        <v>471</v>
      </c>
      <c r="F553" s="228">
        <f>F555+F577</f>
        <v>9004765</v>
      </c>
      <c r="G553" s="228">
        <f>G555+G577</f>
        <v>9004765</v>
      </c>
    </row>
    <row r="554" spans="1:7" s="90" customFormat="1" ht="12.75" hidden="1">
      <c r="A554" s="224"/>
      <c r="B554" s="229"/>
      <c r="C554" s="149"/>
      <c r="D554" s="149"/>
      <c r="E554" s="151"/>
      <c r="F554" s="230"/>
      <c r="G554" s="230"/>
    </row>
    <row r="555" spans="1:7" s="90" customFormat="1" ht="17.25" customHeight="1" hidden="1">
      <c r="A555" s="224"/>
      <c r="B555" s="229"/>
      <c r="C555" s="149" t="s">
        <v>473</v>
      </c>
      <c r="D555" s="149"/>
      <c r="E555" s="151" t="s">
        <v>474</v>
      </c>
      <c r="F555" s="230">
        <f>F556+F559+F562+F565+F568+F571+F574</f>
        <v>221045</v>
      </c>
      <c r="G555" s="230">
        <f>G556+G559+G562+G565+G568+G571+G574</f>
        <v>221045</v>
      </c>
    </row>
    <row r="556" spans="1:7" s="90" customFormat="1" ht="54" customHeight="1" hidden="1">
      <c r="A556" s="224"/>
      <c r="B556" s="229"/>
      <c r="C556" s="149" t="s">
        <v>1241</v>
      </c>
      <c r="D556" s="110"/>
      <c r="E556" s="239" t="s">
        <v>1242</v>
      </c>
      <c r="F556" s="230">
        <f>F557</f>
        <v>48375</v>
      </c>
      <c r="G556" s="230">
        <f>G557</f>
        <v>48375</v>
      </c>
    </row>
    <row r="557" spans="1:7" s="90" customFormat="1" ht="47.25" customHeight="1" hidden="1">
      <c r="A557" s="224"/>
      <c r="B557" s="229"/>
      <c r="C557" s="149" t="s">
        <v>1243</v>
      </c>
      <c r="D557" s="110"/>
      <c r="E557" s="239" t="s">
        <v>1244</v>
      </c>
      <c r="F557" s="230">
        <f>F558</f>
        <v>48375</v>
      </c>
      <c r="G557" s="230">
        <f>G558</f>
        <v>48375</v>
      </c>
    </row>
    <row r="558" spans="1:7" s="90" customFormat="1" ht="33" customHeight="1" hidden="1">
      <c r="A558" s="224"/>
      <c r="B558" s="229"/>
      <c r="C558" s="149"/>
      <c r="D558" s="149">
        <v>200</v>
      </c>
      <c r="E558" s="151" t="s">
        <v>435</v>
      </c>
      <c r="F558" s="230">
        <v>48375</v>
      </c>
      <c r="G558" s="230">
        <v>48375</v>
      </c>
    </row>
    <row r="559" spans="1:7" s="90" customFormat="1" ht="36.75" customHeight="1" hidden="1">
      <c r="A559" s="224"/>
      <c r="B559" s="229"/>
      <c r="C559" s="149" t="s">
        <v>1245</v>
      </c>
      <c r="D559" s="110"/>
      <c r="E559" s="151" t="s">
        <v>1246</v>
      </c>
      <c r="F559" s="230">
        <f>F560</f>
        <v>8550</v>
      </c>
      <c r="G559" s="230">
        <f>G560</f>
        <v>8550</v>
      </c>
    </row>
    <row r="560" spans="1:7" s="90" customFormat="1" ht="36.75" customHeight="1" hidden="1">
      <c r="A560" s="224"/>
      <c r="B560" s="229"/>
      <c r="C560" s="149" t="s">
        <v>1247</v>
      </c>
      <c r="D560" s="110"/>
      <c r="E560" s="151" t="s">
        <v>1248</v>
      </c>
      <c r="F560" s="230">
        <f>F561</f>
        <v>8550</v>
      </c>
      <c r="G560" s="230">
        <f>G561</f>
        <v>8550</v>
      </c>
    </row>
    <row r="561" spans="1:7" s="90" customFormat="1" ht="36.75" customHeight="1" hidden="1">
      <c r="A561" s="224"/>
      <c r="B561" s="229"/>
      <c r="C561" s="149"/>
      <c r="D561" s="149">
        <v>200</v>
      </c>
      <c r="E561" s="151" t="s">
        <v>435</v>
      </c>
      <c r="F561" s="230">
        <v>8550</v>
      </c>
      <c r="G561" s="230">
        <v>8550</v>
      </c>
    </row>
    <row r="562" spans="1:7" s="90" customFormat="1" ht="36.75" customHeight="1" hidden="1">
      <c r="A562" s="224"/>
      <c r="B562" s="229"/>
      <c r="C562" s="149" t="s">
        <v>1249</v>
      </c>
      <c r="D562" s="110"/>
      <c r="E562" s="151" t="s">
        <v>1250</v>
      </c>
      <c r="F562" s="230">
        <f>F563</f>
        <v>10000</v>
      </c>
      <c r="G562" s="230">
        <f>G563</f>
        <v>10000</v>
      </c>
    </row>
    <row r="563" spans="1:7" s="90" customFormat="1" ht="36.75" customHeight="1" hidden="1">
      <c r="A563" s="224"/>
      <c r="B563" s="229"/>
      <c r="C563" s="149" t="s">
        <v>1251</v>
      </c>
      <c r="D563" s="110"/>
      <c r="E563" s="151" t="s">
        <v>1252</v>
      </c>
      <c r="F563" s="230">
        <f>F564</f>
        <v>10000</v>
      </c>
      <c r="G563" s="230">
        <f>G564</f>
        <v>10000</v>
      </c>
    </row>
    <row r="564" spans="1:7" s="90" customFormat="1" ht="36.75" customHeight="1" hidden="1">
      <c r="A564" s="224"/>
      <c r="B564" s="229"/>
      <c r="C564" s="149"/>
      <c r="D564" s="149">
        <v>200</v>
      </c>
      <c r="E564" s="151" t="s">
        <v>435</v>
      </c>
      <c r="F564" s="230">
        <v>10000</v>
      </c>
      <c r="G564" s="230">
        <v>10000</v>
      </c>
    </row>
    <row r="565" spans="1:7" s="90" customFormat="1" ht="36.75" customHeight="1" hidden="1">
      <c r="A565" s="224"/>
      <c r="B565" s="229"/>
      <c r="C565" s="149" t="s">
        <v>1253</v>
      </c>
      <c r="D565" s="110"/>
      <c r="E565" s="151" t="s">
        <v>1254</v>
      </c>
      <c r="F565" s="230">
        <f>F566</f>
        <v>10000</v>
      </c>
      <c r="G565" s="230">
        <f>G566</f>
        <v>10000</v>
      </c>
    </row>
    <row r="566" spans="1:7" s="90" customFormat="1" ht="36.75" customHeight="1" hidden="1">
      <c r="A566" s="224"/>
      <c r="B566" s="229"/>
      <c r="C566" s="149" t="s">
        <v>1255</v>
      </c>
      <c r="D566" s="110"/>
      <c r="E566" s="151" t="s">
        <v>1256</v>
      </c>
      <c r="F566" s="230">
        <f>F567</f>
        <v>10000</v>
      </c>
      <c r="G566" s="230">
        <f>G567</f>
        <v>10000</v>
      </c>
    </row>
    <row r="567" spans="1:7" s="90" customFormat="1" ht="36.75" customHeight="1" hidden="1">
      <c r="A567" s="224"/>
      <c r="B567" s="229"/>
      <c r="C567" s="149"/>
      <c r="D567" s="149">
        <v>200</v>
      </c>
      <c r="E567" s="151" t="s">
        <v>435</v>
      </c>
      <c r="F567" s="230">
        <v>10000</v>
      </c>
      <c r="G567" s="230">
        <v>10000</v>
      </c>
    </row>
    <row r="568" spans="1:7" s="90" customFormat="1" ht="37.5" customHeight="1" hidden="1">
      <c r="A568" s="224"/>
      <c r="B568" s="229"/>
      <c r="C568" s="149" t="s">
        <v>1257</v>
      </c>
      <c r="D568" s="110"/>
      <c r="E568" s="239" t="s">
        <v>1258</v>
      </c>
      <c r="F568" s="230">
        <f>F569</f>
        <v>37800</v>
      </c>
      <c r="G568" s="230">
        <f>G569</f>
        <v>37800</v>
      </c>
    </row>
    <row r="569" spans="1:7" s="90" customFormat="1" ht="37.5" customHeight="1" hidden="1">
      <c r="A569" s="224"/>
      <c r="B569" s="229"/>
      <c r="C569" s="149" t="s">
        <v>1259</v>
      </c>
      <c r="D569" s="110"/>
      <c r="E569" s="239" t="s">
        <v>1260</v>
      </c>
      <c r="F569" s="230">
        <f>F570</f>
        <v>37800</v>
      </c>
      <c r="G569" s="230">
        <f>G570</f>
        <v>37800</v>
      </c>
    </row>
    <row r="570" spans="1:7" s="90" customFormat="1" ht="37.5" customHeight="1" hidden="1">
      <c r="A570" s="224"/>
      <c r="B570" s="229"/>
      <c r="C570" s="149"/>
      <c r="D570" s="149">
        <v>200</v>
      </c>
      <c r="E570" s="151" t="s">
        <v>435</v>
      </c>
      <c r="F570" s="230">
        <v>37800</v>
      </c>
      <c r="G570" s="230">
        <v>37800</v>
      </c>
    </row>
    <row r="571" spans="1:7" s="90" customFormat="1" ht="59.25" customHeight="1" hidden="1">
      <c r="A571" s="224"/>
      <c r="B571" s="229"/>
      <c r="C571" s="149" t="s">
        <v>1261</v>
      </c>
      <c r="D571" s="110"/>
      <c r="E571" s="239" t="s">
        <v>1262</v>
      </c>
      <c r="F571" s="230">
        <f>F572</f>
        <v>10000</v>
      </c>
      <c r="G571" s="230">
        <f>G572</f>
        <v>10000</v>
      </c>
    </row>
    <row r="572" spans="1:7" s="90" customFormat="1" ht="54" customHeight="1" hidden="1">
      <c r="A572" s="224"/>
      <c r="B572" s="229"/>
      <c r="C572" s="149" t="s">
        <v>1263</v>
      </c>
      <c r="D572" s="110"/>
      <c r="E572" s="239" t="s">
        <v>1264</v>
      </c>
      <c r="F572" s="230">
        <f>F573</f>
        <v>10000</v>
      </c>
      <c r="G572" s="230">
        <f>G573</f>
        <v>10000</v>
      </c>
    </row>
    <row r="573" spans="1:7" s="90" customFormat="1" ht="26.25" customHeight="1" hidden="1">
      <c r="A573" s="224"/>
      <c r="B573" s="229"/>
      <c r="C573" s="149"/>
      <c r="D573" s="149">
        <v>200</v>
      </c>
      <c r="E573" s="151" t="s">
        <v>435</v>
      </c>
      <c r="F573" s="230">
        <v>10000</v>
      </c>
      <c r="G573" s="230">
        <v>10000</v>
      </c>
    </row>
    <row r="574" spans="1:7" s="90" customFormat="1" ht="19.5" customHeight="1" hidden="1">
      <c r="A574" s="224"/>
      <c r="B574" s="229"/>
      <c r="C574" s="149" t="s">
        <v>1265</v>
      </c>
      <c r="D574" s="110"/>
      <c r="E574" s="239" t="s">
        <v>1266</v>
      </c>
      <c r="F574" s="230">
        <f>F575</f>
        <v>96320</v>
      </c>
      <c r="G574" s="230">
        <f>G575</f>
        <v>96320</v>
      </c>
    </row>
    <row r="575" spans="1:7" s="90" customFormat="1" ht="14.25" customHeight="1" hidden="1">
      <c r="A575" s="224"/>
      <c r="B575" s="229"/>
      <c r="C575" s="149" t="s">
        <v>1267</v>
      </c>
      <c r="D575" s="110"/>
      <c r="E575" s="239" t="s">
        <v>1268</v>
      </c>
      <c r="F575" s="230">
        <f>F576</f>
        <v>96320</v>
      </c>
      <c r="G575" s="230">
        <f>G576</f>
        <v>96320</v>
      </c>
    </row>
    <row r="576" spans="1:7" s="90" customFormat="1" ht="27.75" customHeight="1" hidden="1">
      <c r="A576" s="224"/>
      <c r="B576" s="229"/>
      <c r="C576" s="149"/>
      <c r="D576" s="149">
        <v>200</v>
      </c>
      <c r="E576" s="151" t="s">
        <v>435</v>
      </c>
      <c r="F576" s="230">
        <v>96320</v>
      </c>
      <c r="G576" s="230">
        <v>96320</v>
      </c>
    </row>
    <row r="577" spans="1:7" s="90" customFormat="1" ht="28.5" customHeight="1" hidden="1">
      <c r="A577" s="224"/>
      <c r="B577" s="229"/>
      <c r="C577" s="149" t="s">
        <v>1269</v>
      </c>
      <c r="D577" s="149"/>
      <c r="E577" s="151" t="s">
        <v>1270</v>
      </c>
      <c r="F577" s="230">
        <f>F578+F581+F584+F592+F596+F601</f>
        <v>8783720</v>
      </c>
      <c r="G577" s="230">
        <f>G578+G581+G584+G592+G596+G601</f>
        <v>8783720</v>
      </c>
    </row>
    <row r="578" spans="1:7" s="90" customFormat="1" ht="32.25" customHeight="1" hidden="1">
      <c r="A578" s="224"/>
      <c r="B578" s="229"/>
      <c r="C578" s="149" t="s">
        <v>1271</v>
      </c>
      <c r="D578" s="110"/>
      <c r="E578" s="151" t="s">
        <v>1272</v>
      </c>
      <c r="F578" s="140">
        <f>F579</f>
        <v>245720</v>
      </c>
      <c r="G578" s="140">
        <f>G579</f>
        <v>245720</v>
      </c>
    </row>
    <row r="579" spans="1:7" s="90" customFormat="1" ht="27.75" customHeight="1" hidden="1">
      <c r="A579" s="224"/>
      <c r="B579" s="229"/>
      <c r="C579" s="149" t="s">
        <v>1273</v>
      </c>
      <c r="D579" s="110"/>
      <c r="E579" s="151" t="s">
        <v>1274</v>
      </c>
      <c r="F579" s="140">
        <f>F580</f>
        <v>245720</v>
      </c>
      <c r="G579" s="140">
        <f>G580</f>
        <v>245720</v>
      </c>
    </row>
    <row r="580" spans="1:7" s="90" customFormat="1" ht="32.25" customHeight="1" hidden="1">
      <c r="A580" s="224"/>
      <c r="B580" s="229"/>
      <c r="C580" s="149"/>
      <c r="D580" s="149">
        <v>200</v>
      </c>
      <c r="E580" s="151" t="s">
        <v>435</v>
      </c>
      <c r="F580" s="140">
        <v>245720</v>
      </c>
      <c r="G580" s="140">
        <v>245720</v>
      </c>
    </row>
    <row r="581" spans="1:7" s="90" customFormat="1" ht="43.5" customHeight="1" hidden="1">
      <c r="A581" s="224"/>
      <c r="B581" s="229"/>
      <c r="C581" s="149" t="s">
        <v>1275</v>
      </c>
      <c r="D581" s="110"/>
      <c r="E581" s="151" t="s">
        <v>1276</v>
      </c>
      <c r="F581" s="140">
        <f>F582</f>
        <v>38000</v>
      </c>
      <c r="G581" s="140">
        <f>G582</f>
        <v>38000</v>
      </c>
    </row>
    <row r="582" spans="1:7" s="90" customFormat="1" ht="43.5" customHeight="1" hidden="1">
      <c r="A582" s="224"/>
      <c r="B582" s="229"/>
      <c r="C582" s="149" t="s">
        <v>1277</v>
      </c>
      <c r="D582" s="110"/>
      <c r="E582" s="151" t="s">
        <v>1278</v>
      </c>
      <c r="F582" s="140">
        <f>F583</f>
        <v>38000</v>
      </c>
      <c r="G582" s="140">
        <f>G583</f>
        <v>38000</v>
      </c>
    </row>
    <row r="583" spans="1:7" s="90" customFormat="1" ht="33.75" customHeight="1" hidden="1">
      <c r="A583" s="224"/>
      <c r="B583" s="229"/>
      <c r="C583" s="149"/>
      <c r="D583" s="149">
        <v>200</v>
      </c>
      <c r="E583" s="151" t="s">
        <v>435</v>
      </c>
      <c r="F583" s="140">
        <v>38000</v>
      </c>
      <c r="G583" s="140">
        <v>38000</v>
      </c>
    </row>
    <row r="584" spans="1:7" s="90" customFormat="1" ht="42" customHeight="1" hidden="1">
      <c r="A584" s="224"/>
      <c r="B584" s="229"/>
      <c r="C584" s="149" t="s">
        <v>1279</v>
      </c>
      <c r="D584" s="149"/>
      <c r="E584" s="239" t="s">
        <v>1280</v>
      </c>
      <c r="F584" s="230">
        <f>F585</f>
        <v>2650000</v>
      </c>
      <c r="G584" s="230">
        <f>G585</f>
        <v>2650000</v>
      </c>
    </row>
    <row r="585" spans="1:7" s="90" customFormat="1" ht="33.75" customHeight="1" hidden="1">
      <c r="A585" s="224"/>
      <c r="B585" s="229"/>
      <c r="C585" s="149" t="s">
        <v>1281</v>
      </c>
      <c r="D585" s="110"/>
      <c r="E585" s="151" t="s">
        <v>1282</v>
      </c>
      <c r="F585" s="230">
        <f>F586+F587</f>
        <v>2650000</v>
      </c>
      <c r="G585" s="230">
        <f>G586+G587</f>
        <v>2650000</v>
      </c>
    </row>
    <row r="586" spans="1:7" s="90" customFormat="1" ht="58.5" customHeight="1" hidden="1">
      <c r="A586" s="224"/>
      <c r="B586" s="229"/>
      <c r="C586" s="149"/>
      <c r="D586" s="149">
        <v>100</v>
      </c>
      <c r="E586" s="151" t="s">
        <v>423</v>
      </c>
      <c r="F586" s="140">
        <v>2570200</v>
      </c>
      <c r="G586" s="140">
        <v>2570200</v>
      </c>
    </row>
    <row r="587" spans="1:7" s="90" customFormat="1" ht="27.75" customHeight="1" hidden="1">
      <c r="A587" s="224"/>
      <c r="B587" s="229"/>
      <c r="C587" s="149"/>
      <c r="D587" s="149">
        <v>200</v>
      </c>
      <c r="E587" s="151" t="s">
        <v>435</v>
      </c>
      <c r="F587" s="140">
        <v>79800</v>
      </c>
      <c r="G587" s="140">
        <v>79800</v>
      </c>
    </row>
    <row r="588" spans="1:7" s="90" customFormat="1" ht="30.75" customHeight="1" hidden="1">
      <c r="A588" s="224"/>
      <c r="B588" s="229"/>
      <c r="C588" s="149" t="s">
        <v>1283</v>
      </c>
      <c r="D588" s="149"/>
      <c r="E588" s="239" t="s">
        <v>1284</v>
      </c>
      <c r="F588" s="230">
        <f>F589</f>
        <v>0</v>
      </c>
      <c r="G588" s="230">
        <f>G589</f>
        <v>0</v>
      </c>
    </row>
    <row r="589" spans="1:7" s="90" customFormat="1" ht="18.75" customHeight="1" hidden="1">
      <c r="A589" s="224"/>
      <c r="B589" s="229"/>
      <c r="C589" s="149" t="s">
        <v>1286</v>
      </c>
      <c r="D589" s="149"/>
      <c r="E589" s="239" t="s">
        <v>1287</v>
      </c>
      <c r="F589" s="230">
        <f>F590+F591</f>
        <v>0</v>
      </c>
      <c r="G589" s="230">
        <f>G590+G591</f>
        <v>0</v>
      </c>
    </row>
    <row r="590" spans="1:7" s="90" customFormat="1" ht="58.5" customHeight="1" hidden="1">
      <c r="A590" s="224"/>
      <c r="B590" s="229"/>
      <c r="C590" s="149"/>
      <c r="D590" s="149">
        <v>100</v>
      </c>
      <c r="E590" s="151" t="s">
        <v>423</v>
      </c>
      <c r="F590" s="230">
        <v>0</v>
      </c>
      <c r="G590" s="230">
        <v>0</v>
      </c>
    </row>
    <row r="591" spans="1:7" s="90" customFormat="1" ht="33.75" customHeight="1" hidden="1">
      <c r="A591" s="224"/>
      <c r="B591" s="229"/>
      <c r="C591" s="149"/>
      <c r="D591" s="149">
        <v>200</v>
      </c>
      <c r="E591" s="151" t="s">
        <v>448</v>
      </c>
      <c r="F591" s="230">
        <v>0</v>
      </c>
      <c r="G591" s="230">
        <v>0</v>
      </c>
    </row>
    <row r="592" spans="1:7" s="90" customFormat="1" ht="27" customHeight="1" hidden="1">
      <c r="A592" s="224"/>
      <c r="B592" s="229"/>
      <c r="C592" s="149" t="s">
        <v>1290</v>
      </c>
      <c r="D592" s="149"/>
      <c r="E592" s="239" t="s">
        <v>1291</v>
      </c>
      <c r="F592" s="230">
        <f>F593</f>
        <v>1550000</v>
      </c>
      <c r="G592" s="230">
        <f>G593</f>
        <v>1550000</v>
      </c>
    </row>
    <row r="593" spans="1:7" s="90" customFormat="1" ht="19.5" customHeight="1" hidden="1">
      <c r="A593" s="224"/>
      <c r="B593" s="229"/>
      <c r="C593" s="149" t="s">
        <v>1292</v>
      </c>
      <c r="D593" s="149"/>
      <c r="E593" s="239" t="s">
        <v>1293</v>
      </c>
      <c r="F593" s="230">
        <f>F594+F595</f>
        <v>1550000</v>
      </c>
      <c r="G593" s="230">
        <f>G594+G595</f>
        <v>1550000</v>
      </c>
    </row>
    <row r="594" spans="1:7" s="90" customFormat="1" ht="58.5" customHeight="1" hidden="1">
      <c r="A594" s="224"/>
      <c r="B594" s="229"/>
      <c r="C594" s="149"/>
      <c r="D594" s="149">
        <v>100</v>
      </c>
      <c r="E594" s="151" t="s">
        <v>423</v>
      </c>
      <c r="F594" s="230">
        <v>1451100</v>
      </c>
      <c r="G594" s="230">
        <v>1451100</v>
      </c>
    </row>
    <row r="595" spans="1:7" s="90" customFormat="1" ht="28.5" customHeight="1" hidden="1">
      <c r="A595" s="224"/>
      <c r="B595" s="229"/>
      <c r="C595" s="149"/>
      <c r="D595" s="149">
        <v>200</v>
      </c>
      <c r="E595" s="151" t="s">
        <v>435</v>
      </c>
      <c r="F595" s="230">
        <v>98900</v>
      </c>
      <c r="G595" s="230">
        <v>98900</v>
      </c>
    </row>
    <row r="596" spans="1:7" s="90" customFormat="1" ht="21" customHeight="1" hidden="1">
      <c r="A596" s="224"/>
      <c r="B596" s="229"/>
      <c r="C596" s="149" t="s">
        <v>1294</v>
      </c>
      <c r="D596" s="149"/>
      <c r="E596" s="239" t="s">
        <v>1295</v>
      </c>
      <c r="F596" s="230">
        <f>F597</f>
        <v>1500000</v>
      </c>
      <c r="G596" s="230">
        <f>G597</f>
        <v>1500000</v>
      </c>
    </row>
    <row r="597" spans="1:7" s="90" customFormat="1" ht="19.5" customHeight="1" hidden="1">
      <c r="A597" s="224"/>
      <c r="B597" s="229"/>
      <c r="C597" s="149" t="s">
        <v>1296</v>
      </c>
      <c r="D597" s="149"/>
      <c r="E597" s="239" t="s">
        <v>1297</v>
      </c>
      <c r="F597" s="230">
        <f>F598+F599+F600</f>
        <v>1500000</v>
      </c>
      <c r="G597" s="230">
        <f>G598+G599+G600</f>
        <v>1500000</v>
      </c>
    </row>
    <row r="598" spans="1:7" s="90" customFormat="1" ht="58.5" customHeight="1" hidden="1">
      <c r="A598" s="224"/>
      <c r="B598" s="229"/>
      <c r="C598" s="149"/>
      <c r="D598" s="149">
        <v>100</v>
      </c>
      <c r="E598" s="151" t="s">
        <v>423</v>
      </c>
      <c r="F598" s="230">
        <v>1123600</v>
      </c>
      <c r="G598" s="230">
        <v>1123600</v>
      </c>
    </row>
    <row r="599" spans="1:7" s="90" customFormat="1" ht="27.75" customHeight="1" hidden="1">
      <c r="A599" s="224"/>
      <c r="B599" s="229"/>
      <c r="C599" s="149"/>
      <c r="D599" s="149">
        <v>200</v>
      </c>
      <c r="E599" s="151" t="s">
        <v>435</v>
      </c>
      <c r="F599" s="230">
        <v>360400</v>
      </c>
      <c r="G599" s="230">
        <v>360400</v>
      </c>
    </row>
    <row r="600" spans="1:7" s="90" customFormat="1" ht="18.75" customHeight="1" hidden="1">
      <c r="A600" s="224"/>
      <c r="B600" s="229"/>
      <c r="C600" s="149"/>
      <c r="D600" s="149">
        <v>800</v>
      </c>
      <c r="E600" s="151" t="s">
        <v>436</v>
      </c>
      <c r="F600" s="230">
        <v>16000</v>
      </c>
      <c r="G600" s="230">
        <v>16000</v>
      </c>
    </row>
    <row r="601" spans="1:7" s="90" customFormat="1" ht="81.75" customHeight="1" hidden="1">
      <c r="A601" s="224"/>
      <c r="B601" s="229"/>
      <c r="C601" s="149" t="s">
        <v>1298</v>
      </c>
      <c r="D601" s="110"/>
      <c r="E601" s="239" t="s">
        <v>1299</v>
      </c>
      <c r="F601" s="230">
        <f>F602</f>
        <v>2800000</v>
      </c>
      <c r="G601" s="230">
        <f>G602</f>
        <v>2800000</v>
      </c>
    </row>
    <row r="602" spans="1:7" s="90" customFormat="1" ht="80.25" customHeight="1" hidden="1">
      <c r="A602" s="224"/>
      <c r="B602" s="229"/>
      <c r="C602" s="149" t="s">
        <v>1300</v>
      </c>
      <c r="D602" s="110"/>
      <c r="E602" s="239" t="s">
        <v>1301</v>
      </c>
      <c r="F602" s="230">
        <f>F603</f>
        <v>2800000</v>
      </c>
      <c r="G602" s="230">
        <f>G603</f>
        <v>2800000</v>
      </c>
    </row>
    <row r="603" spans="1:7" s="90" customFormat="1" ht="28.5" customHeight="1" hidden="1">
      <c r="A603" s="224"/>
      <c r="B603" s="229"/>
      <c r="C603" s="149"/>
      <c r="D603" s="110">
        <v>600</v>
      </c>
      <c r="E603" s="151" t="s">
        <v>606</v>
      </c>
      <c r="F603" s="230">
        <v>2800000</v>
      </c>
      <c r="G603" s="230">
        <v>2800000</v>
      </c>
    </row>
    <row r="604" spans="1:7" s="90" customFormat="1" ht="12.75" hidden="1">
      <c r="A604" s="224"/>
      <c r="B604" s="218" t="s">
        <v>1058</v>
      </c>
      <c r="C604" s="218"/>
      <c r="D604" s="218"/>
      <c r="E604" s="225" t="s">
        <v>1059</v>
      </c>
      <c r="F604" s="223">
        <f>F605+F630</f>
        <v>21168200</v>
      </c>
      <c r="G604" s="223">
        <f>G605+G630</f>
        <v>21296100</v>
      </c>
    </row>
    <row r="605" spans="1:7" s="90" customFormat="1" ht="12.75" hidden="1">
      <c r="A605" s="224"/>
      <c r="B605" s="226" t="s">
        <v>1063</v>
      </c>
      <c r="C605" s="226"/>
      <c r="D605" s="226"/>
      <c r="E605" s="227" t="s">
        <v>163</v>
      </c>
      <c r="F605" s="228">
        <f>F607</f>
        <v>19828400</v>
      </c>
      <c r="G605" s="228">
        <f>G607</f>
        <v>19828400</v>
      </c>
    </row>
    <row r="606" spans="1:7" s="90" customFormat="1" ht="25.5" hidden="1">
      <c r="A606" s="224"/>
      <c r="B606" s="229"/>
      <c r="C606" s="229"/>
      <c r="D606" s="229" t="s">
        <v>1397</v>
      </c>
      <c r="E606" s="232" t="s">
        <v>1398</v>
      </c>
      <c r="F606" s="228">
        <v>422250</v>
      </c>
      <c r="G606" s="228">
        <v>422250</v>
      </c>
    </row>
    <row r="607" spans="1:7" s="90" customFormat="1" ht="25.5" hidden="1">
      <c r="A607" s="224"/>
      <c r="B607" s="229"/>
      <c r="C607" s="149" t="s">
        <v>470</v>
      </c>
      <c r="D607" s="149"/>
      <c r="E607" s="151" t="s">
        <v>471</v>
      </c>
      <c r="F607" s="228">
        <f>F608</f>
        <v>19828400</v>
      </c>
      <c r="G607" s="228">
        <f>G608</f>
        <v>19828400</v>
      </c>
    </row>
    <row r="608" spans="1:7" s="90" customFormat="1" ht="25.5" hidden="1">
      <c r="A608" s="224"/>
      <c r="B608" s="229"/>
      <c r="C608" s="149" t="s">
        <v>985</v>
      </c>
      <c r="D608" s="149"/>
      <c r="E608" s="151" t="s">
        <v>986</v>
      </c>
      <c r="F608" s="228">
        <f>F609+F613+F616+F623</f>
        <v>19828400</v>
      </c>
      <c r="G608" s="228">
        <f>G609+G613+G616+G623</f>
        <v>19828400</v>
      </c>
    </row>
    <row r="609" spans="1:7" s="90" customFormat="1" ht="38.25" hidden="1">
      <c r="A609" s="224"/>
      <c r="B609" s="229"/>
      <c r="C609" s="149" t="s">
        <v>1302</v>
      </c>
      <c r="D609" s="149"/>
      <c r="E609" s="239" t="s">
        <v>1303</v>
      </c>
      <c r="F609" s="230">
        <f>F610</f>
        <v>12955200</v>
      </c>
      <c r="G609" s="230">
        <f>G610</f>
        <v>12955200</v>
      </c>
    </row>
    <row r="610" spans="1:7" s="90" customFormat="1" ht="25.5" hidden="1">
      <c r="A610" s="224"/>
      <c r="B610" s="229"/>
      <c r="C610" s="149" t="s">
        <v>1304</v>
      </c>
      <c r="D610" s="149"/>
      <c r="E610" s="239" t="s">
        <v>1305</v>
      </c>
      <c r="F610" s="230">
        <f>F611+F612</f>
        <v>12955200</v>
      </c>
      <c r="G610" s="230">
        <f>G611+G612</f>
        <v>12955200</v>
      </c>
    </row>
    <row r="611" spans="1:7" s="90" customFormat="1" ht="12.75" hidden="1">
      <c r="A611" s="224"/>
      <c r="B611" s="229"/>
      <c r="C611" s="149"/>
      <c r="D611" s="149">
        <v>300</v>
      </c>
      <c r="E611" s="151" t="s">
        <v>1069</v>
      </c>
      <c r="F611" s="230">
        <v>1118800</v>
      </c>
      <c r="G611" s="230">
        <v>1118800</v>
      </c>
    </row>
    <row r="612" spans="1:7" s="90" customFormat="1" ht="25.5" hidden="1">
      <c r="A612" s="224"/>
      <c r="B612" s="229"/>
      <c r="C612" s="149"/>
      <c r="D612" s="149">
        <v>600</v>
      </c>
      <c r="E612" s="151" t="s">
        <v>606</v>
      </c>
      <c r="F612" s="230">
        <v>11836400</v>
      </c>
      <c r="G612" s="230">
        <v>11836400</v>
      </c>
    </row>
    <row r="613" spans="1:7" s="90" customFormat="1" ht="38.25" hidden="1">
      <c r="A613" s="224"/>
      <c r="B613" s="229"/>
      <c r="C613" s="149" t="s">
        <v>987</v>
      </c>
      <c r="D613" s="149"/>
      <c r="E613" s="151" t="s">
        <v>988</v>
      </c>
      <c r="F613" s="230">
        <f>F614</f>
        <v>250000</v>
      </c>
      <c r="G613" s="230">
        <f>G614</f>
        <v>250000</v>
      </c>
    </row>
    <row r="614" spans="1:7" s="90" customFormat="1" ht="25.5" hidden="1">
      <c r="A614" s="224"/>
      <c r="B614" s="229"/>
      <c r="C614" s="149" t="s">
        <v>989</v>
      </c>
      <c r="D614" s="149"/>
      <c r="E614" s="151" t="s">
        <v>984</v>
      </c>
      <c r="F614" s="230">
        <f>F615</f>
        <v>250000</v>
      </c>
      <c r="G614" s="230">
        <f>G615</f>
        <v>250000</v>
      </c>
    </row>
    <row r="615" spans="1:7" s="90" customFormat="1" ht="12.75" hidden="1">
      <c r="A615" s="224"/>
      <c r="B615" s="229"/>
      <c r="C615" s="149"/>
      <c r="D615" s="149">
        <v>300</v>
      </c>
      <c r="E615" s="151" t="s">
        <v>969</v>
      </c>
      <c r="F615" s="230">
        <v>250000</v>
      </c>
      <c r="G615" s="230">
        <v>250000</v>
      </c>
    </row>
    <row r="616" spans="1:7" s="90" customFormat="1" ht="76.5" hidden="1">
      <c r="A616" s="224"/>
      <c r="B616" s="229"/>
      <c r="C616" s="149" t="s">
        <v>1064</v>
      </c>
      <c r="D616" s="149"/>
      <c r="E616" s="239" t="s">
        <v>1065</v>
      </c>
      <c r="F616" s="230">
        <f>F620</f>
        <v>6276100</v>
      </c>
      <c r="G616" s="230">
        <f>G620</f>
        <v>6276100</v>
      </c>
    </row>
    <row r="617" spans="1:7" s="90" customFormat="1" ht="66" customHeight="1" hidden="1">
      <c r="A617" s="224"/>
      <c r="B617" s="229"/>
      <c r="C617" s="149" t="s">
        <v>1399</v>
      </c>
      <c r="D617" s="149"/>
      <c r="E617" s="239" t="s">
        <v>1068</v>
      </c>
      <c r="F617" s="230">
        <f>F618+F619</f>
        <v>5963500</v>
      </c>
      <c r="G617" s="230">
        <f>G618+G619</f>
        <v>5963500</v>
      </c>
    </row>
    <row r="618" spans="1:7" s="90" customFormat="1" ht="12.75" hidden="1">
      <c r="A618" s="224"/>
      <c r="B618" s="229"/>
      <c r="C618" s="149"/>
      <c r="D618" s="149">
        <v>300</v>
      </c>
      <c r="E618" s="151" t="s">
        <v>1069</v>
      </c>
      <c r="F618" s="230">
        <v>2179600</v>
      </c>
      <c r="G618" s="230">
        <v>2179600</v>
      </c>
    </row>
    <row r="619" spans="1:7" s="90" customFormat="1" ht="25.5" hidden="1">
      <c r="A619" s="224"/>
      <c r="B619" s="229"/>
      <c r="C619" s="149"/>
      <c r="D619" s="132">
        <v>600</v>
      </c>
      <c r="E619" s="151" t="s">
        <v>606</v>
      </c>
      <c r="F619" s="230">
        <v>3783900</v>
      </c>
      <c r="G619" s="230">
        <v>3783900</v>
      </c>
    </row>
    <row r="620" spans="1:7" s="90" customFormat="1" ht="68.25" customHeight="1" hidden="1">
      <c r="A620" s="224"/>
      <c r="B620" s="229"/>
      <c r="C620" s="149" t="s">
        <v>1067</v>
      </c>
      <c r="D620" s="149"/>
      <c r="E620" s="239" t="s">
        <v>1068</v>
      </c>
      <c r="F620" s="230">
        <f>F621+F622</f>
        <v>6276100</v>
      </c>
      <c r="G620" s="230">
        <f>G621+G622</f>
        <v>6276100</v>
      </c>
    </row>
    <row r="621" spans="1:7" s="90" customFormat="1" ht="12.75" hidden="1">
      <c r="A621" s="224"/>
      <c r="B621" s="229"/>
      <c r="C621" s="149"/>
      <c r="D621" s="149">
        <v>300</v>
      </c>
      <c r="E621" s="151" t="s">
        <v>1069</v>
      </c>
      <c r="F621" s="140">
        <v>2179600</v>
      </c>
      <c r="G621" s="140">
        <v>2179600</v>
      </c>
    </row>
    <row r="622" spans="1:7" s="90" customFormat="1" ht="25.5" hidden="1">
      <c r="A622" s="224"/>
      <c r="B622" s="229"/>
      <c r="C622" s="149"/>
      <c r="D622" s="132">
        <v>600</v>
      </c>
      <c r="E622" s="151" t="s">
        <v>606</v>
      </c>
      <c r="F622" s="140">
        <v>4096500</v>
      </c>
      <c r="G622" s="140">
        <v>4096500</v>
      </c>
    </row>
    <row r="623" spans="1:7" s="90" customFormat="1" ht="38.25" hidden="1">
      <c r="A623" s="224"/>
      <c r="B623" s="229"/>
      <c r="C623" s="149" t="s">
        <v>1072</v>
      </c>
      <c r="D623" s="149"/>
      <c r="E623" s="151" t="s">
        <v>1073</v>
      </c>
      <c r="F623" s="230">
        <f>F628</f>
        <v>347100</v>
      </c>
      <c r="G623" s="230">
        <f>G628</f>
        <v>347100</v>
      </c>
    </row>
    <row r="624" spans="1:7" s="90" customFormat="1" ht="38.25" hidden="1">
      <c r="A624" s="224"/>
      <c r="B624" s="229"/>
      <c r="C624" s="149" t="s">
        <v>1400</v>
      </c>
      <c r="D624" s="149"/>
      <c r="E624" s="151" t="s">
        <v>1075</v>
      </c>
      <c r="F624" s="230">
        <f>F625</f>
        <v>127500</v>
      </c>
      <c r="G624" s="230">
        <f>G625</f>
        <v>127500</v>
      </c>
    </row>
    <row r="625" spans="1:7" s="90" customFormat="1" ht="25.5" hidden="1">
      <c r="A625" s="224"/>
      <c r="B625" s="229"/>
      <c r="C625" s="149"/>
      <c r="D625" s="149">
        <v>600</v>
      </c>
      <c r="E625" s="151" t="s">
        <v>606</v>
      </c>
      <c r="F625" s="230">
        <v>127500</v>
      </c>
      <c r="G625" s="230">
        <v>127500</v>
      </c>
    </row>
    <row r="626" spans="1:7" s="90" customFormat="1" ht="38.25" hidden="1">
      <c r="A626" s="224"/>
      <c r="B626" s="229"/>
      <c r="C626" s="149" t="s">
        <v>1401</v>
      </c>
      <c r="D626" s="110"/>
      <c r="E626" s="151" t="s">
        <v>1379</v>
      </c>
      <c r="F626" s="230">
        <f>F627</f>
        <v>170000</v>
      </c>
      <c r="G626" s="230">
        <f>G627</f>
        <v>170000</v>
      </c>
    </row>
    <row r="627" spans="1:7" s="90" customFormat="1" ht="25.5" hidden="1">
      <c r="A627" s="224"/>
      <c r="B627" s="229"/>
      <c r="C627" s="149"/>
      <c r="D627" s="110">
        <v>600</v>
      </c>
      <c r="E627" s="151" t="s">
        <v>606</v>
      </c>
      <c r="F627" s="230">
        <v>170000</v>
      </c>
      <c r="G627" s="230">
        <v>170000</v>
      </c>
    </row>
    <row r="628" spans="1:7" s="90" customFormat="1" ht="38.25" hidden="1">
      <c r="A628" s="224"/>
      <c r="B628" s="229"/>
      <c r="C628" s="149" t="s">
        <v>1074</v>
      </c>
      <c r="D628" s="110"/>
      <c r="E628" s="151" t="s">
        <v>1075</v>
      </c>
      <c r="F628" s="230">
        <f>F629</f>
        <v>347100</v>
      </c>
      <c r="G628" s="230">
        <f>G629</f>
        <v>347100</v>
      </c>
    </row>
    <row r="629" spans="1:7" s="90" customFormat="1" ht="25.5" hidden="1">
      <c r="A629" s="224"/>
      <c r="B629" s="229"/>
      <c r="C629" s="149"/>
      <c r="D629" s="110">
        <v>600</v>
      </c>
      <c r="E629" s="151" t="s">
        <v>606</v>
      </c>
      <c r="F629" s="230">
        <v>347100</v>
      </c>
      <c r="G629" s="230">
        <v>347100</v>
      </c>
    </row>
    <row r="630" spans="1:7" s="90" customFormat="1" ht="15" customHeight="1" hidden="1">
      <c r="A630" s="224"/>
      <c r="B630" s="226" t="s">
        <v>291</v>
      </c>
      <c r="C630" s="226"/>
      <c r="D630" s="226"/>
      <c r="E630" s="227" t="s">
        <v>292</v>
      </c>
      <c r="F630" s="228">
        <f aca="true" t="shared" si="20" ref="F630:G634">F631</f>
        <v>1339800</v>
      </c>
      <c r="G630" s="228">
        <f t="shared" si="20"/>
        <v>1467700</v>
      </c>
    </row>
    <row r="631" spans="1:7" s="90" customFormat="1" ht="28.5" customHeight="1" hidden="1">
      <c r="A631" s="224"/>
      <c r="B631" s="226"/>
      <c r="C631" s="149" t="s">
        <v>470</v>
      </c>
      <c r="D631" s="149"/>
      <c r="E631" s="151" t="s">
        <v>471</v>
      </c>
      <c r="F631" s="230">
        <f t="shared" si="20"/>
        <v>1339800</v>
      </c>
      <c r="G631" s="230">
        <f t="shared" si="20"/>
        <v>1467700</v>
      </c>
    </row>
    <row r="632" spans="1:7" s="90" customFormat="1" ht="15.75" customHeight="1" hidden="1">
      <c r="A632" s="224"/>
      <c r="B632" s="226"/>
      <c r="C632" s="149" t="s">
        <v>974</v>
      </c>
      <c r="D632" s="149"/>
      <c r="E632" s="151" t="s">
        <v>975</v>
      </c>
      <c r="F632" s="230">
        <f t="shared" si="20"/>
        <v>1339800</v>
      </c>
      <c r="G632" s="230">
        <f t="shared" si="20"/>
        <v>1467700</v>
      </c>
    </row>
    <row r="633" spans="1:7" s="90" customFormat="1" ht="55.5" customHeight="1" hidden="1">
      <c r="A633" s="224"/>
      <c r="B633" s="226"/>
      <c r="C633" s="149" t="s">
        <v>976</v>
      </c>
      <c r="D633" s="149"/>
      <c r="E633" s="239" t="s">
        <v>977</v>
      </c>
      <c r="F633" s="230">
        <f t="shared" si="20"/>
        <v>1339800</v>
      </c>
      <c r="G633" s="230">
        <f t="shared" si="20"/>
        <v>1467700</v>
      </c>
    </row>
    <row r="634" spans="1:7" s="90" customFormat="1" ht="55.5" customHeight="1" hidden="1">
      <c r="A634" s="224"/>
      <c r="B634" s="226"/>
      <c r="C634" s="149" t="s">
        <v>978</v>
      </c>
      <c r="D634" s="149"/>
      <c r="E634" s="239" t="s">
        <v>979</v>
      </c>
      <c r="F634" s="230">
        <f t="shared" si="20"/>
        <v>1339800</v>
      </c>
      <c r="G634" s="230">
        <f t="shared" si="20"/>
        <v>1467700</v>
      </c>
    </row>
    <row r="635" spans="1:7" s="90" customFormat="1" ht="13.5" customHeight="1" hidden="1">
      <c r="A635" s="224"/>
      <c r="B635" s="229"/>
      <c r="C635" s="149"/>
      <c r="D635" s="132">
        <v>300</v>
      </c>
      <c r="E635" s="151" t="s">
        <v>1069</v>
      </c>
      <c r="F635" s="140">
        <v>1339800</v>
      </c>
      <c r="G635" s="140">
        <v>1467700</v>
      </c>
    </row>
    <row r="636" spans="1:7" s="90" customFormat="1" ht="12.75" hidden="1">
      <c r="A636" s="224"/>
      <c r="B636" s="229"/>
      <c r="C636" s="229"/>
      <c r="D636" s="229" t="s">
        <v>1402</v>
      </c>
      <c r="E636" s="232" t="s">
        <v>1403</v>
      </c>
      <c r="F636" s="228">
        <v>2256100</v>
      </c>
      <c r="G636" s="228">
        <v>2256100</v>
      </c>
    </row>
    <row r="637" spans="1:7" s="90" customFormat="1" ht="14.25" customHeight="1" hidden="1">
      <c r="A637" s="224"/>
      <c r="B637" s="224"/>
      <c r="C637" s="224"/>
      <c r="D637" s="224"/>
      <c r="E637" s="256" t="s">
        <v>373</v>
      </c>
      <c r="F637" s="252">
        <f>F10+F409+F471+F433</f>
        <v>597352344.2099999</v>
      </c>
      <c r="G637" s="252">
        <f>G10+G409+G471+G433</f>
        <v>575900227.3</v>
      </c>
    </row>
    <row r="638" spans="5:6" s="90" customFormat="1" ht="12.75" hidden="1">
      <c r="E638" s="91"/>
      <c r="F638" s="257"/>
    </row>
    <row r="639" spans="5:7" s="90" customFormat="1" ht="12.75" hidden="1">
      <c r="E639" s="91" t="s">
        <v>1311</v>
      </c>
      <c r="F639" s="257" t="e">
        <f>F29+F32+F34+F37+F40+F43+#REF!+F90+#REF!+#REF!+#REF!+#REF!+F375+F384+F389+#REF!+F477+F480+#REF!+F495+F501+F550+#REF!+#REF!+#REF!+F610+F614+F620+F634</f>
        <v>#REF!</v>
      </c>
      <c r="G639" s="257" t="e">
        <f>G29+G32+G34+G37+G40+G43+#REF!+G90+#REF!+#REF!+#REF!+#REF!+G375+G384+G389+#REF!+G477+G480+#REF!+G495+G501+G550+#REF!+#REF!+#REF!+G610+G614+G620+G634</f>
        <v>#REF!</v>
      </c>
    </row>
    <row r="640" spans="5:6" s="90" customFormat="1" ht="12.75" hidden="1">
      <c r="E640" s="91"/>
      <c r="F640" s="257"/>
    </row>
    <row r="641" spans="5:7" s="90" customFormat="1" ht="12.75" hidden="1">
      <c r="E641" s="91" t="s">
        <v>1312</v>
      </c>
      <c r="F641" s="257" t="e">
        <f>F477+F480+F495+F501+#REF!+#REF!+#REF!+F610+F614+F634</f>
        <v>#REF!</v>
      </c>
      <c r="G641" s="257" t="e">
        <f>G477+G480+G495+G501+#REF!+#REF!+#REF!+G610+G614+G634</f>
        <v>#REF!</v>
      </c>
    </row>
    <row r="642" spans="5:7" s="90" customFormat="1" ht="12.75" hidden="1">
      <c r="E642" s="91" t="s">
        <v>1313</v>
      </c>
      <c r="F642" s="257" t="e">
        <f>F643+F644+F645</f>
        <v>#REF!</v>
      </c>
      <c r="G642" s="257" t="e">
        <f>G643+G644+G645</f>
        <v>#REF!</v>
      </c>
    </row>
    <row r="643" spans="5:7" ht="12.75" hidden="1">
      <c r="E643" s="91">
        <v>91</v>
      </c>
      <c r="F643" s="257">
        <f>F14+F23+F413</f>
        <v>32586224.28</v>
      </c>
      <c r="G643" s="257">
        <f>G14+G23+G413</f>
        <v>34439874.45</v>
      </c>
    </row>
    <row r="644" spans="5:7" ht="12.75" hidden="1">
      <c r="E644" s="91">
        <v>92</v>
      </c>
      <c r="F644" s="257" t="e">
        <f>F71+F98+F104+F149+F216+F361+#REF!+#REF!</f>
        <v>#REF!</v>
      </c>
      <c r="G644" s="257" t="e">
        <f>G71+G98+G104+G149+G216+G361+#REF!+#REF!</f>
        <v>#REF!</v>
      </c>
    </row>
    <row r="645" spans="5:7" ht="12.75" hidden="1">
      <c r="E645" s="91">
        <v>93</v>
      </c>
      <c r="F645" s="257" t="e">
        <f>F28+F89+#REF!+#REF!</f>
        <v>#REF!</v>
      </c>
      <c r="G645" s="257" t="e">
        <f>G28+G89+#REF!+#REF!</f>
        <v>#REF!</v>
      </c>
    </row>
    <row r="646" spans="5:6" ht="12.75" hidden="1">
      <c r="E646" s="91" t="s">
        <v>1314</v>
      </c>
      <c r="F646" s="257"/>
    </row>
    <row r="647" spans="5:7" ht="12.75" hidden="1">
      <c r="E647" s="91">
        <v>2</v>
      </c>
      <c r="F647" s="257">
        <f>F475+F489+F545+F553+F607+F631</f>
        <v>311511940.01</v>
      </c>
      <c r="G647" s="257">
        <f>G475+G489+G545+G553+G607+G631</f>
        <v>312107640</v>
      </c>
    </row>
    <row r="648" spans="5:7" ht="12.75" hidden="1">
      <c r="E648" s="91">
        <v>3</v>
      </c>
      <c r="F648" s="257" t="e">
        <f>#REF!+F427+#REF!+#REF!+#REF!+#REF!</f>
        <v>#REF!</v>
      </c>
      <c r="G648" s="257" t="e">
        <f>#REF!+G427+#REF!+#REF!+#REF!+#REF!</f>
        <v>#REF!</v>
      </c>
    </row>
    <row r="649" spans="5:7" ht="12.75" hidden="1">
      <c r="E649" s="91">
        <v>4</v>
      </c>
      <c r="F649" s="257" t="e">
        <f>#REF!+#REF!</f>
        <v>#REF!</v>
      </c>
      <c r="G649" s="257" t="e">
        <f>#REF!+#REF!</f>
        <v>#REF!</v>
      </c>
    </row>
    <row r="650" spans="5:7" ht="12.75" hidden="1">
      <c r="E650" s="91">
        <v>12</v>
      </c>
      <c r="F650" s="257">
        <f>F365+F382+F387</f>
        <v>23614862.44</v>
      </c>
      <c r="G650" s="257">
        <f>G365+G382+G387</f>
        <v>22118714.19</v>
      </c>
    </row>
    <row r="651" spans="5:7" ht="12.75" hidden="1">
      <c r="E651" s="91">
        <v>14</v>
      </c>
      <c r="F651" s="257" t="e">
        <f>F436+#REF!+F54</f>
        <v>#REF!</v>
      </c>
      <c r="G651" s="257" t="e">
        <f>G436+#REF!+G54</f>
        <v>#REF!</v>
      </c>
    </row>
    <row r="652" spans="6:7" ht="12.75" hidden="1">
      <c r="F652" s="257"/>
      <c r="G652" s="258"/>
    </row>
    <row r="653" spans="6:7" ht="12.75" hidden="1">
      <c r="F653" s="257"/>
      <c r="G653" s="258"/>
    </row>
    <row r="654" spans="5:7" ht="12.75" hidden="1">
      <c r="E654" s="91" t="s">
        <v>1315</v>
      </c>
      <c r="F654" s="257" t="e">
        <f>F15+F24+F29+F32+F34+F37+F40+F43+#REF!+F56+F84+F90+F99+F105+#REF!+#REF!+#REF!+#REF!+#REF!+#REF!+F150+F152+#REF!+#REF!+#REF!+F203+#REF!+#REF!+F217+#REF!+F362+#REF!+F375+F384+F389</f>
        <v>#REF!</v>
      </c>
      <c r="G654" s="257" t="e">
        <f>G15+G24+G29+G32+G34+G37+G40+G43+#REF!+G56+G84+G90+G99+G105+#REF!+#REF!+#REF!+#REF!+#REF!+#REF!+G150+G152+#REF!+#REF!+#REF!+G203+#REF!+#REF!+G217+#REF!+G362+#REF!+G375+G384+G389</f>
        <v>#REF!</v>
      </c>
    </row>
    <row r="655" spans="5:7" ht="12.75" hidden="1">
      <c r="E655" s="91" t="s">
        <v>1316</v>
      </c>
      <c r="F655" s="257" t="e">
        <f>#REF!</f>
        <v>#REF!</v>
      </c>
      <c r="G655" s="257" t="e">
        <f>#REF!</f>
        <v>#REF!</v>
      </c>
    </row>
    <row r="656" spans="5:7" ht="12.75" hidden="1">
      <c r="E656" s="91" t="s">
        <v>1317</v>
      </c>
      <c r="F656" s="257" t="e">
        <f>F414+F416+#REF!+F418+#REF!+F429</f>
        <v>#REF!</v>
      </c>
      <c r="G656" s="257" t="e">
        <f>G414+G416+#REF!+G418+#REF!+G429</f>
        <v>#REF!</v>
      </c>
    </row>
    <row r="657" spans="5:7" ht="12.75" hidden="1">
      <c r="E657" s="91" t="s">
        <v>1318</v>
      </c>
      <c r="F657" s="257" t="e">
        <f>F438+#REF!+#REF!+#REF!+#REF!+#REF!+#REF!+#REF!+#REF!+#REF!+#REF!+#REF!+#REF!+#REF!+#REF!</f>
        <v>#REF!</v>
      </c>
      <c r="G657" s="257" t="e">
        <f>G438+#REF!+#REF!+#REF!+#REF!+#REF!+#REF!+#REF!+#REF!+#REF!+#REF!+#REF!+#REF!+#REF!+#REF!</f>
        <v>#REF!</v>
      </c>
    </row>
    <row r="658" spans="6:7" ht="12.75" hidden="1">
      <c r="F658" s="257"/>
      <c r="G658" s="258"/>
    </row>
    <row r="659" spans="6:7" ht="12.75">
      <c r="F659" s="257"/>
      <c r="G659" s="257"/>
    </row>
    <row r="660" spans="6:7" ht="12.75">
      <c r="F660" s="257"/>
      <c r="G660" s="257"/>
    </row>
    <row r="661" spans="6:7" ht="12.75">
      <c r="F661" s="257"/>
      <c r="G661" s="257"/>
    </row>
    <row r="662" spans="1:7" ht="18.75">
      <c r="A662" s="259" t="s">
        <v>1404</v>
      </c>
      <c r="B662" s="259"/>
      <c r="C662" s="259"/>
      <c r="D662" s="259"/>
      <c r="E662" s="260"/>
      <c r="F662" s="259"/>
      <c r="G662" s="261"/>
    </row>
    <row r="663" spans="1:7" ht="18.75">
      <c r="A663" s="259"/>
      <c r="B663" s="259"/>
      <c r="C663" s="259"/>
      <c r="D663" s="259"/>
      <c r="E663" s="260"/>
      <c r="F663" s="259"/>
      <c r="G663" s="261"/>
    </row>
    <row r="664" spans="1:7" ht="18.75">
      <c r="A664" s="259" t="s">
        <v>1405</v>
      </c>
      <c r="B664" s="259"/>
      <c r="C664" s="259"/>
      <c r="D664" s="259"/>
      <c r="E664" s="260"/>
      <c r="F664" s="259"/>
      <c r="G664" s="261" t="s">
        <v>1406</v>
      </c>
    </row>
    <row r="665" ht="18.75">
      <c r="A665" s="259" t="s">
        <v>1407</v>
      </c>
    </row>
  </sheetData>
  <sheetProtection selectLockedCells="1" selectUnlockedCells="1"/>
  <mergeCells count="5">
    <mergeCell ref="A1:G1"/>
    <mergeCell ref="E3:F3"/>
    <mergeCell ref="E4:F4"/>
    <mergeCell ref="E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Дума</dc:creator>
  <cp:keywords/>
  <dc:description/>
  <cp:lastModifiedBy>Дума</cp:lastModifiedBy>
  <dcterms:created xsi:type="dcterms:W3CDTF">2021-02-24T05:31:57Z</dcterms:created>
  <dcterms:modified xsi:type="dcterms:W3CDTF">2021-02-24T06:18:26Z</dcterms:modified>
  <cp:category/>
  <cp:version/>
  <cp:contentType/>
  <cp:contentStatus/>
</cp:coreProperties>
</file>