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tabRatio="986"/>
  </bookViews>
  <sheets>
    <sheet name="Расшифровка 2021-2023 на июнь_у" sheetId="1" r:id="rId1"/>
    <sheet name="Расшифровка 2021-2023 на июнь" sheetId="2" r:id="rId2"/>
    <sheet name="Расшифровка 2021-2023 на май" sheetId="3" r:id="rId3"/>
    <sheet name="Расшифровка 2021-2023 на ап (3)" sheetId="4" r:id="rId4"/>
    <sheet name="Расшифровка 2021-2023 на ап (2)" sheetId="5" r:id="rId5"/>
    <sheet name="Расшифровка 2021-2023 на апрель" sheetId="6" r:id="rId6"/>
    <sheet name="Расшифровка 2021-2023 от 02.03." sheetId="7" r:id="rId7"/>
    <sheet name="Расшифровка 2021-2023_2" sheetId="8" r:id="rId8"/>
    <sheet name="Расшифровка 2021-2023" sheetId="9" r:id="rId9"/>
    <sheet name="Лист1" sheetId="10" r:id="rId10"/>
    <sheet name="Лист2" sheetId="11" r:id="rId1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11" i="1"/>
  <c r="E97" i="11"/>
  <c r="D97"/>
  <c r="C97"/>
  <c r="E79"/>
  <c r="D79"/>
  <c r="C79"/>
  <c r="E76"/>
  <c r="E75" s="1"/>
  <c r="D76"/>
  <c r="C76"/>
  <c r="C75" s="1"/>
  <c r="D75"/>
  <c r="D103" s="1"/>
  <c r="E71"/>
  <c r="E70" s="1"/>
  <c r="D71"/>
  <c r="D70" s="1"/>
  <c r="D69" s="1"/>
  <c r="C71"/>
  <c r="C70" s="1"/>
  <c r="C69" s="1"/>
  <c r="E69"/>
  <c r="E66"/>
  <c r="D66"/>
  <c r="C66"/>
  <c r="C63"/>
  <c r="C60"/>
  <c r="C57"/>
  <c r="C54"/>
  <c r="C51"/>
  <c r="C48"/>
  <c r="C45"/>
  <c r="C42"/>
  <c r="C39"/>
  <c r="C36"/>
  <c r="C33"/>
  <c r="E28"/>
  <c r="D28"/>
  <c r="C28"/>
  <c r="E27"/>
  <c r="E25" s="1"/>
  <c r="D27"/>
  <c r="D102" s="1"/>
  <c r="D100" s="1"/>
  <c r="C27"/>
  <c r="C102" s="1"/>
  <c r="D25"/>
  <c r="E21"/>
  <c r="E18" s="1"/>
  <c r="D21"/>
  <c r="C21"/>
  <c r="C18" s="1"/>
  <c r="D18"/>
  <c r="D17" s="1"/>
  <c r="E17"/>
  <c r="E15"/>
  <c r="D15"/>
  <c r="C15"/>
  <c r="E161" i="9"/>
  <c r="E156"/>
  <c r="D156"/>
  <c r="C156"/>
  <c r="E138"/>
  <c r="D138"/>
  <c r="C138"/>
  <c r="E135"/>
  <c r="E134" s="1"/>
  <c r="D135"/>
  <c r="C135"/>
  <c r="D134"/>
  <c r="E130"/>
  <c r="E129" s="1"/>
  <c r="D130"/>
  <c r="C130"/>
  <c r="C129" s="1"/>
  <c r="C128" s="1"/>
  <c r="D129"/>
  <c r="D128" s="1"/>
  <c r="E128"/>
  <c r="E125"/>
  <c r="D125"/>
  <c r="C125"/>
  <c r="C122"/>
  <c r="C119"/>
  <c r="C116"/>
  <c r="C113"/>
  <c r="C110"/>
  <c r="C107"/>
  <c r="C104"/>
  <c r="C101"/>
  <c r="C98"/>
  <c r="C95"/>
  <c r="C92"/>
  <c r="C89"/>
  <c r="C86"/>
  <c r="C83"/>
  <c r="C80"/>
  <c r="C77"/>
  <c r="C74"/>
  <c r="C71"/>
  <c r="C68"/>
  <c r="C65"/>
  <c r="C62"/>
  <c r="D59"/>
  <c r="C59"/>
  <c r="D56"/>
  <c r="C56"/>
  <c r="C53"/>
  <c r="C50"/>
  <c r="C47"/>
  <c r="C44"/>
  <c r="C41"/>
  <c r="C38"/>
  <c r="C35"/>
  <c r="C32"/>
  <c r="E30"/>
  <c r="D30"/>
  <c r="D27" s="1"/>
  <c r="C30"/>
  <c r="E29"/>
  <c r="E27" s="1"/>
  <c r="D29"/>
  <c r="D161" s="1"/>
  <c r="C29"/>
  <c r="E23"/>
  <c r="E20" s="1"/>
  <c r="E19" s="1"/>
  <c r="D23"/>
  <c r="C23"/>
  <c r="C20" s="1"/>
  <c r="D20"/>
  <c r="D19" s="1"/>
  <c r="E17"/>
  <c r="D17"/>
  <c r="C17"/>
  <c r="E162" i="8"/>
  <c r="C162"/>
  <c r="C160" s="1"/>
  <c r="E157"/>
  <c r="D157"/>
  <c r="C157"/>
  <c r="E139"/>
  <c r="D139"/>
  <c r="E136"/>
  <c r="D136"/>
  <c r="C136"/>
  <c r="E135"/>
  <c r="C135"/>
  <c r="C163" s="1"/>
  <c r="E131"/>
  <c r="D131"/>
  <c r="D130" s="1"/>
  <c r="D129" s="1"/>
  <c r="C131"/>
  <c r="E130"/>
  <c r="E129" s="1"/>
  <c r="C130"/>
  <c r="C129" s="1"/>
  <c r="E126"/>
  <c r="D126"/>
  <c r="C126"/>
  <c r="C123"/>
  <c r="C120"/>
  <c r="C117"/>
  <c r="C114"/>
  <c r="C111"/>
  <c r="C108"/>
  <c r="C105"/>
  <c r="C102"/>
  <c r="C99"/>
  <c r="C96"/>
  <c r="C93"/>
  <c r="C90"/>
  <c r="C87"/>
  <c r="C84"/>
  <c r="C81"/>
  <c r="C78"/>
  <c r="C75"/>
  <c r="C72"/>
  <c r="C69"/>
  <c r="C66"/>
  <c r="C63"/>
  <c r="D60"/>
  <c r="C60"/>
  <c r="D57"/>
  <c r="C57"/>
  <c r="C54"/>
  <c r="C51"/>
  <c r="C48"/>
  <c r="C45"/>
  <c r="C42"/>
  <c r="C39"/>
  <c r="C36"/>
  <c r="C33"/>
  <c r="E31"/>
  <c r="E28" s="1"/>
  <c r="D31"/>
  <c r="C31"/>
  <c r="E30"/>
  <c r="D30"/>
  <c r="C30"/>
  <c r="C28"/>
  <c r="E24"/>
  <c r="D24"/>
  <c r="D20" s="1"/>
  <c r="C24"/>
  <c r="E20"/>
  <c r="C20"/>
  <c r="C19" s="1"/>
  <c r="E17"/>
  <c r="D17"/>
  <c r="C17"/>
  <c r="D196" i="7"/>
  <c r="E191"/>
  <c r="D191"/>
  <c r="C191"/>
  <c r="E173"/>
  <c r="D173"/>
  <c r="E170"/>
  <c r="E169" s="1"/>
  <c r="E197" s="1"/>
  <c r="D170"/>
  <c r="C170"/>
  <c r="C169" s="1"/>
  <c r="D169"/>
  <c r="E165"/>
  <c r="E164" s="1"/>
  <c r="E163" s="1"/>
  <c r="D165"/>
  <c r="C165"/>
  <c r="C164" s="1"/>
  <c r="D164"/>
  <c r="D163" s="1"/>
  <c r="C163"/>
  <c r="E160"/>
  <c r="D160"/>
  <c r="C160"/>
  <c r="C157"/>
  <c r="C154"/>
  <c r="C151"/>
  <c r="C148"/>
  <c r="C145"/>
  <c r="C142"/>
  <c r="C139"/>
  <c r="C136"/>
  <c r="C133"/>
  <c r="C130"/>
  <c r="C127"/>
  <c r="C124"/>
  <c r="C121"/>
  <c r="C118"/>
  <c r="C115"/>
  <c r="C112"/>
  <c r="C109"/>
  <c r="C106"/>
  <c r="C103"/>
  <c r="C100"/>
  <c r="C97"/>
  <c r="C94"/>
  <c r="C91"/>
  <c r="C88"/>
  <c r="C85"/>
  <c r="C82"/>
  <c r="C79"/>
  <c r="C76"/>
  <c r="C73"/>
  <c r="C70"/>
  <c r="C67"/>
  <c r="D64"/>
  <c r="C64"/>
  <c r="D61"/>
  <c r="C61"/>
  <c r="C58"/>
  <c r="C55"/>
  <c r="C52"/>
  <c r="C49"/>
  <c r="C46"/>
  <c r="C43"/>
  <c r="C40"/>
  <c r="C37"/>
  <c r="E35"/>
  <c r="D35"/>
  <c r="D32" s="1"/>
  <c r="C35"/>
  <c r="E34"/>
  <c r="E196" s="1"/>
  <c r="D34"/>
  <c r="C34"/>
  <c r="E28"/>
  <c r="E20" s="1"/>
  <c r="D28"/>
  <c r="D20" s="1"/>
  <c r="C20"/>
  <c r="E17"/>
  <c r="D17"/>
  <c r="C17"/>
  <c r="D224" i="6"/>
  <c r="C224"/>
  <c r="C202" s="1"/>
  <c r="C230" s="1"/>
  <c r="B224"/>
  <c r="D206"/>
  <c r="C206"/>
  <c r="D203"/>
  <c r="D202" s="1"/>
  <c r="C203"/>
  <c r="B203"/>
  <c r="B202" s="1"/>
  <c r="D198"/>
  <c r="D197" s="1"/>
  <c r="C198"/>
  <c r="B198"/>
  <c r="B197" s="1"/>
  <c r="B196" s="1"/>
  <c r="C197"/>
  <c r="C196" s="1"/>
  <c r="D196"/>
  <c r="E195"/>
  <c r="E194"/>
  <c r="D193"/>
  <c r="C193"/>
  <c r="B193"/>
  <c r="F192"/>
  <c r="G195" s="1"/>
  <c r="E192"/>
  <c r="F191"/>
  <c r="G194" s="1"/>
  <c r="E191"/>
  <c r="G191" s="1"/>
  <c r="C190"/>
  <c r="B190"/>
  <c r="E190" s="1"/>
  <c r="C187"/>
  <c r="B187"/>
  <c r="C184"/>
  <c r="B184"/>
  <c r="C181"/>
  <c r="B181"/>
  <c r="C178"/>
  <c r="B178"/>
  <c r="C175"/>
  <c r="B175"/>
  <c r="C172"/>
  <c r="B172"/>
  <c r="C169"/>
  <c r="B169"/>
  <c r="C166"/>
  <c r="B166"/>
  <c r="C163"/>
  <c r="B163"/>
  <c r="C160"/>
  <c r="B160"/>
  <c r="C157"/>
  <c r="B157"/>
  <c r="B154"/>
  <c r="B151"/>
  <c r="B148"/>
  <c r="B145"/>
  <c r="F144"/>
  <c r="G192" s="1"/>
  <c r="F143"/>
  <c r="E142"/>
  <c r="E139"/>
  <c r="F142" s="1"/>
  <c r="E136"/>
  <c r="E133"/>
  <c r="B130"/>
  <c r="E127"/>
  <c r="B127"/>
  <c r="B124"/>
  <c r="B121"/>
  <c r="B118"/>
  <c r="B115"/>
  <c r="B112"/>
  <c r="B109"/>
  <c r="B106"/>
  <c r="B103"/>
  <c r="B100"/>
  <c r="B97"/>
  <c r="B94"/>
  <c r="B91"/>
  <c r="B88"/>
  <c r="B85"/>
  <c r="B82"/>
  <c r="B79"/>
  <c r="B76"/>
  <c r="B73"/>
  <c r="B70"/>
  <c r="B67"/>
  <c r="C64"/>
  <c r="B64"/>
  <c r="C61"/>
  <c r="B61"/>
  <c r="B58"/>
  <c r="B55"/>
  <c r="B52"/>
  <c r="B49"/>
  <c r="B46"/>
  <c r="B43"/>
  <c r="B40"/>
  <c r="B37"/>
  <c r="G35"/>
  <c r="D35"/>
  <c r="C35"/>
  <c r="B35"/>
  <c r="G34"/>
  <c r="D34"/>
  <c r="D229" s="1"/>
  <c r="C34"/>
  <c r="C229" s="1"/>
  <c r="B34"/>
  <c r="B229" s="1"/>
  <c r="G32"/>
  <c r="D32"/>
  <c r="C32"/>
  <c r="C19" s="1"/>
  <c r="B32"/>
  <c r="D28"/>
  <c r="D20" s="1"/>
  <c r="D19" s="1"/>
  <c r="C28"/>
  <c r="C20"/>
  <c r="B20"/>
  <c r="B19" s="1"/>
  <c r="D17"/>
  <c r="C17"/>
  <c r="B17"/>
  <c r="D233" i="5"/>
  <c r="C233"/>
  <c r="C211" s="1"/>
  <c r="B233"/>
  <c r="D215"/>
  <c r="C215"/>
  <c r="D212"/>
  <c r="D211" s="1"/>
  <c r="D239" s="1"/>
  <c r="C212"/>
  <c r="B212"/>
  <c r="B211" s="1"/>
  <c r="B239" s="1"/>
  <c r="D207"/>
  <c r="D206" s="1"/>
  <c r="C207"/>
  <c r="B207"/>
  <c r="B206" s="1"/>
  <c r="B205" s="1"/>
  <c r="C206"/>
  <c r="C205" s="1"/>
  <c r="D205"/>
  <c r="G203"/>
  <c r="D202"/>
  <c r="C202"/>
  <c r="B202"/>
  <c r="E193" i="6" s="1"/>
  <c r="B199" i="5"/>
  <c r="B196"/>
  <c r="B193"/>
  <c r="F192"/>
  <c r="G204" s="1"/>
  <c r="E192"/>
  <c r="G192" s="1"/>
  <c r="G191"/>
  <c r="F191"/>
  <c r="E191"/>
  <c r="C190"/>
  <c r="B190"/>
  <c r="E190" s="1"/>
  <c r="C187"/>
  <c r="B187"/>
  <c r="F184"/>
  <c r="C184"/>
  <c r="B184"/>
  <c r="C181"/>
  <c r="F181" s="1"/>
  <c r="B181"/>
  <c r="C178"/>
  <c r="B178"/>
  <c r="F178" s="1"/>
  <c r="E175"/>
  <c r="C175"/>
  <c r="B175"/>
  <c r="F175" s="1"/>
  <c r="C172"/>
  <c r="B172"/>
  <c r="F172" s="1"/>
  <c r="C169"/>
  <c r="F169" s="1"/>
  <c r="B169"/>
  <c r="F166"/>
  <c r="C166"/>
  <c r="B166"/>
  <c r="C163"/>
  <c r="F163" s="1"/>
  <c r="B163"/>
  <c r="C160"/>
  <c r="B160"/>
  <c r="C157"/>
  <c r="B157"/>
  <c r="B154"/>
  <c r="B151"/>
  <c r="B148"/>
  <c r="B145"/>
  <c r="F144"/>
  <c r="F143"/>
  <c r="E142"/>
  <c r="E139"/>
  <c r="E136"/>
  <c r="E133"/>
  <c r="F142" s="1"/>
  <c r="B130"/>
  <c r="H129"/>
  <c r="G129"/>
  <c r="I129" s="1"/>
  <c r="F129"/>
  <c r="H128"/>
  <c r="G128"/>
  <c r="I128" s="1"/>
  <c r="F128"/>
  <c r="G127"/>
  <c r="E127"/>
  <c r="B127"/>
  <c r="B124"/>
  <c r="B121"/>
  <c r="B118"/>
  <c r="B115"/>
  <c r="B112"/>
  <c r="B109"/>
  <c r="B106"/>
  <c r="B103"/>
  <c r="B100"/>
  <c r="B97"/>
  <c r="B94"/>
  <c r="B91"/>
  <c r="B88"/>
  <c r="B85"/>
  <c r="B82"/>
  <c r="B79"/>
  <c r="B76"/>
  <c r="B73"/>
  <c r="B70"/>
  <c r="B67"/>
  <c r="C64"/>
  <c r="B64"/>
  <c r="C61"/>
  <c r="B61"/>
  <c r="B58"/>
  <c r="B55"/>
  <c r="B52"/>
  <c r="B49"/>
  <c r="B46"/>
  <c r="B43"/>
  <c r="B40"/>
  <c r="B37"/>
  <c r="G35"/>
  <c r="D35"/>
  <c r="C35"/>
  <c r="B35"/>
  <c r="G34"/>
  <c r="D34"/>
  <c r="D238" s="1"/>
  <c r="D236" s="1"/>
  <c r="C34"/>
  <c r="C238" s="1"/>
  <c r="B34"/>
  <c r="B238" s="1"/>
  <c r="B236" s="1"/>
  <c r="G32"/>
  <c r="D32"/>
  <c r="C32"/>
  <c r="B32"/>
  <c r="D28"/>
  <c r="C28"/>
  <c r="D20"/>
  <c r="D19" s="1"/>
  <c r="C20"/>
  <c r="B20"/>
  <c r="D17"/>
  <c r="C17"/>
  <c r="B17"/>
  <c r="C238" i="4"/>
  <c r="D233"/>
  <c r="C233"/>
  <c r="B233"/>
  <c r="D215"/>
  <c r="C215"/>
  <c r="D212"/>
  <c r="C212"/>
  <c r="B212"/>
  <c r="B211" s="1"/>
  <c r="B239" s="1"/>
  <c r="C211"/>
  <c r="D207"/>
  <c r="D206" s="1"/>
  <c r="C207"/>
  <c r="B207"/>
  <c r="B206" s="1"/>
  <c r="B205" s="1"/>
  <c r="C206"/>
  <c r="C205" s="1"/>
  <c r="D205"/>
  <c r="D202"/>
  <c r="C202"/>
  <c r="B202"/>
  <c r="B199"/>
  <c r="B196"/>
  <c r="B193"/>
  <c r="C190"/>
  <c r="B190"/>
  <c r="C187"/>
  <c r="B187"/>
  <c r="C184"/>
  <c r="B184"/>
  <c r="C181"/>
  <c r="B181"/>
  <c r="C178"/>
  <c r="B178"/>
  <c r="C175"/>
  <c r="B175"/>
  <c r="C172"/>
  <c r="B172"/>
  <c r="C169"/>
  <c r="B169"/>
  <c r="C166"/>
  <c r="B166"/>
  <c r="C163"/>
  <c r="B163"/>
  <c r="C160"/>
  <c r="B160"/>
  <c r="C157"/>
  <c r="B157"/>
  <c r="B154"/>
  <c r="B151"/>
  <c r="B148"/>
  <c r="B145"/>
  <c r="B130"/>
  <c r="B127"/>
  <c r="B124"/>
  <c r="B121"/>
  <c r="B118"/>
  <c r="B115"/>
  <c r="B112"/>
  <c r="B109"/>
  <c r="B106"/>
  <c r="B103"/>
  <c r="B100"/>
  <c r="B97"/>
  <c r="B94"/>
  <c r="B91"/>
  <c r="B88"/>
  <c r="B85"/>
  <c r="B82"/>
  <c r="B79"/>
  <c r="B76"/>
  <c r="B73"/>
  <c r="B70"/>
  <c r="B67"/>
  <c r="C64"/>
  <c r="B64"/>
  <c r="C61"/>
  <c r="B61"/>
  <c r="B58"/>
  <c r="B55"/>
  <c r="B52"/>
  <c r="B49"/>
  <c r="B46"/>
  <c r="B43"/>
  <c r="B40"/>
  <c r="B37"/>
  <c r="D35"/>
  <c r="C35"/>
  <c r="C32" s="1"/>
  <c r="C19" s="1"/>
  <c r="B35"/>
  <c r="D34"/>
  <c r="C34"/>
  <c r="B34"/>
  <c r="D28"/>
  <c r="C28"/>
  <c r="D20"/>
  <c r="C20"/>
  <c r="B20"/>
  <c r="D17"/>
  <c r="C17"/>
  <c r="B17"/>
  <c r="B247" i="3"/>
  <c r="B245"/>
  <c r="B244" s="1"/>
  <c r="D238"/>
  <c r="B238"/>
  <c r="D233"/>
  <c r="C233"/>
  <c r="B233"/>
  <c r="D215"/>
  <c r="C215"/>
  <c r="D212"/>
  <c r="C212"/>
  <c r="B212"/>
  <c r="D211"/>
  <c r="B211"/>
  <c r="B239" s="1"/>
  <c r="D207"/>
  <c r="C207"/>
  <c r="C206" s="1"/>
  <c r="B207"/>
  <c r="D206"/>
  <c r="D205" s="1"/>
  <c r="B206"/>
  <c r="B205" s="1"/>
  <c r="C205"/>
  <c r="D202"/>
  <c r="C202"/>
  <c r="B202"/>
  <c r="B199"/>
  <c r="B196"/>
  <c r="B193"/>
  <c r="C190"/>
  <c r="B190"/>
  <c r="C187"/>
  <c r="B187"/>
  <c r="C184"/>
  <c r="B184"/>
  <c r="C181"/>
  <c r="B181"/>
  <c r="C178"/>
  <c r="B178"/>
  <c r="C175"/>
  <c r="B175"/>
  <c r="C172"/>
  <c r="B172"/>
  <c r="C169"/>
  <c r="B169"/>
  <c r="C166"/>
  <c r="B166"/>
  <c r="C163"/>
  <c r="B163"/>
  <c r="C160"/>
  <c r="B160"/>
  <c r="C157"/>
  <c r="B157"/>
  <c r="B154"/>
  <c r="B151"/>
  <c r="B148"/>
  <c r="B145"/>
  <c r="B130"/>
  <c r="B127"/>
  <c r="B124"/>
  <c r="B121"/>
  <c r="B118"/>
  <c r="B115"/>
  <c r="B112"/>
  <c r="B109"/>
  <c r="B106"/>
  <c r="B103"/>
  <c r="B100"/>
  <c r="B97"/>
  <c r="B94"/>
  <c r="B91"/>
  <c r="B88"/>
  <c r="B85"/>
  <c r="B82"/>
  <c r="B79"/>
  <c r="B76"/>
  <c r="B73"/>
  <c r="B70"/>
  <c r="B67"/>
  <c r="C64"/>
  <c r="B64"/>
  <c r="C61"/>
  <c r="B61"/>
  <c r="B58"/>
  <c r="B55"/>
  <c r="B52"/>
  <c r="B49"/>
  <c r="B46"/>
  <c r="B43"/>
  <c r="B40"/>
  <c r="B37"/>
  <c r="D35"/>
  <c r="D32" s="1"/>
  <c r="C35"/>
  <c r="B35"/>
  <c r="D34"/>
  <c r="C34"/>
  <c r="B34"/>
  <c r="B32"/>
  <c r="D28"/>
  <c r="C28"/>
  <c r="F22"/>
  <c r="F21"/>
  <c r="F23" s="1"/>
  <c r="F31" s="1"/>
  <c r="D20"/>
  <c r="C20"/>
  <c r="B20"/>
  <c r="D17"/>
  <c r="C17"/>
  <c r="B17"/>
  <c r="B247" i="2"/>
  <c r="B245"/>
  <c r="B244"/>
  <c r="C238"/>
  <c r="D233"/>
  <c r="C233"/>
  <c r="C211" s="1"/>
  <c r="B233"/>
  <c r="D215"/>
  <c r="C215"/>
  <c r="D212"/>
  <c r="C212"/>
  <c r="B212"/>
  <c r="E211"/>
  <c r="D211"/>
  <c r="D239" s="1"/>
  <c r="D236" s="1"/>
  <c r="B211"/>
  <c r="B239" s="1"/>
  <c r="D207"/>
  <c r="C207"/>
  <c r="C206" s="1"/>
  <c r="B207"/>
  <c r="D206"/>
  <c r="D205" s="1"/>
  <c r="B206"/>
  <c r="B205" s="1"/>
  <c r="C205"/>
  <c r="D202"/>
  <c r="C202"/>
  <c r="B202"/>
  <c r="B199"/>
  <c r="B196"/>
  <c r="F200" s="1"/>
  <c r="B193"/>
  <c r="C190"/>
  <c r="B190"/>
  <c r="C187"/>
  <c r="B187"/>
  <c r="C184"/>
  <c r="B184"/>
  <c r="C181"/>
  <c r="B181"/>
  <c r="C178"/>
  <c r="B178"/>
  <c r="C175"/>
  <c r="B175"/>
  <c r="C172"/>
  <c r="B172"/>
  <c r="C169"/>
  <c r="B169"/>
  <c r="C166"/>
  <c r="B166"/>
  <c r="C163"/>
  <c r="B163"/>
  <c r="C160"/>
  <c r="B160"/>
  <c r="C157"/>
  <c r="B157"/>
  <c r="B154"/>
  <c r="B151"/>
  <c r="B148"/>
  <c r="B145"/>
  <c r="B130"/>
  <c r="B127"/>
  <c r="B124"/>
  <c r="B121"/>
  <c r="B118"/>
  <c r="B115"/>
  <c r="B112"/>
  <c r="B109"/>
  <c r="B106"/>
  <c r="B103"/>
  <c r="B100"/>
  <c r="B97"/>
  <c r="B94"/>
  <c r="B91"/>
  <c r="B88"/>
  <c r="B85"/>
  <c r="B82"/>
  <c r="B79"/>
  <c r="B76"/>
  <c r="B73"/>
  <c r="B70"/>
  <c r="B67"/>
  <c r="C64"/>
  <c r="B64"/>
  <c r="C61"/>
  <c r="B61"/>
  <c r="B58"/>
  <c r="B55"/>
  <c r="B52"/>
  <c r="B49"/>
  <c r="B46"/>
  <c r="B43"/>
  <c r="B40"/>
  <c r="B37"/>
  <c r="F35"/>
  <c r="D35"/>
  <c r="C35"/>
  <c r="C32" s="1"/>
  <c r="B35"/>
  <c r="L35" s="1"/>
  <c r="D34"/>
  <c r="D238" s="1"/>
  <c r="C34"/>
  <c r="B34"/>
  <c r="I34" s="1"/>
  <c r="J34" s="1"/>
  <c r="J36" s="1"/>
  <c r="D28"/>
  <c r="D20" s="1"/>
  <c r="C28"/>
  <c r="B28"/>
  <c r="B20" s="1"/>
  <c r="F22"/>
  <c r="F23" s="1"/>
  <c r="F31" s="1"/>
  <c r="F21"/>
  <c r="F20"/>
  <c r="C20"/>
  <c r="C19"/>
  <c r="C18" s="1"/>
  <c r="D17"/>
  <c r="C17"/>
  <c r="B17"/>
  <c r="B247" i="1"/>
  <c r="B245"/>
  <c r="D238"/>
  <c r="D233"/>
  <c r="C233"/>
  <c r="B233"/>
  <c r="D215"/>
  <c r="D211" s="1"/>
  <c r="C215"/>
  <c r="D212"/>
  <c r="C212"/>
  <c r="C211" s="1"/>
  <c r="B212"/>
  <c r="B239"/>
  <c r="D207"/>
  <c r="C207"/>
  <c r="B207"/>
  <c r="D206"/>
  <c r="D205" s="1"/>
  <c r="C206"/>
  <c r="B206"/>
  <c r="C205"/>
  <c r="B205"/>
  <c r="D202"/>
  <c r="C202"/>
  <c r="B202"/>
  <c r="B199"/>
  <c r="B196"/>
  <c r="B193"/>
  <c r="C190"/>
  <c r="B190"/>
  <c r="B187"/>
  <c r="B184"/>
  <c r="B181"/>
  <c r="B178"/>
  <c r="B175"/>
  <c r="B172"/>
  <c r="B169"/>
  <c r="B166"/>
  <c r="B163"/>
  <c r="B160"/>
  <c r="B157"/>
  <c r="B154"/>
  <c r="B151"/>
  <c r="B148"/>
  <c r="B145"/>
  <c r="B130"/>
  <c r="B127"/>
  <c r="B124"/>
  <c r="B121"/>
  <c r="B118"/>
  <c r="B115"/>
  <c r="B112"/>
  <c r="B109"/>
  <c r="B106"/>
  <c r="B103"/>
  <c r="B100"/>
  <c r="B97"/>
  <c r="B94"/>
  <c r="B91"/>
  <c r="B88"/>
  <c r="B85"/>
  <c r="B82"/>
  <c r="B79"/>
  <c r="B76"/>
  <c r="B73"/>
  <c r="B70"/>
  <c r="B67"/>
  <c r="C64"/>
  <c r="B64"/>
  <c r="C61"/>
  <c r="B61"/>
  <c r="B58"/>
  <c r="B55"/>
  <c r="B52"/>
  <c r="B49"/>
  <c r="B46"/>
  <c r="B43"/>
  <c r="B40"/>
  <c r="B37"/>
  <c r="D35"/>
  <c r="C35"/>
  <c r="B35"/>
  <c r="D34"/>
  <c r="C34"/>
  <c r="C238" s="1"/>
  <c r="B34"/>
  <c r="B32" s="1"/>
  <c r="D32"/>
  <c r="D28"/>
  <c r="D20" s="1"/>
  <c r="D19" s="1"/>
  <c r="D18" s="1"/>
  <c r="C28"/>
  <c r="C20" s="1"/>
  <c r="B28"/>
  <c r="B20"/>
  <c r="B19" s="1"/>
  <c r="D17"/>
  <c r="C17"/>
  <c r="B17"/>
  <c r="D239" l="1"/>
  <c r="D236" s="1"/>
  <c r="D240" s="1"/>
  <c r="B18"/>
  <c r="C239"/>
  <c r="C236" i="5"/>
  <c r="C240" s="1"/>
  <c r="C236" i="1"/>
  <c r="C240" s="1"/>
  <c r="F186" i="5"/>
  <c r="C239"/>
  <c r="C19"/>
  <c r="B32" i="2"/>
  <c r="C239"/>
  <c r="C236"/>
  <c r="C240" s="1"/>
  <c r="C238" i="3"/>
  <c r="C32"/>
  <c r="D239"/>
  <c r="D240" i="5"/>
  <c r="F127"/>
  <c r="E169"/>
  <c r="E186" s="1"/>
  <c r="B227" i="6"/>
  <c r="F190"/>
  <c r="D230"/>
  <c r="D227" s="1"/>
  <c r="D231" s="1"/>
  <c r="D197" i="7"/>
  <c r="D194" s="1"/>
  <c r="D198" s="1"/>
  <c r="C164" i="8"/>
  <c r="D135"/>
  <c r="D163" s="1"/>
  <c r="D104" i="11"/>
  <c r="D236" i="3"/>
  <c r="D240" s="1"/>
  <c r="B238" i="1"/>
  <c r="B236" s="1"/>
  <c r="B240" s="1"/>
  <c r="D32" i="2"/>
  <c r="D19" s="1"/>
  <c r="D18" s="1"/>
  <c r="E199"/>
  <c r="F20" i="3"/>
  <c r="B19"/>
  <c r="B18" s="1"/>
  <c r="D238" i="4"/>
  <c r="D32"/>
  <c r="D19" s="1"/>
  <c r="F190" i="5"/>
  <c r="G202" s="1"/>
  <c r="E199"/>
  <c r="H127"/>
  <c r="I127" s="1"/>
  <c r="C227" i="6"/>
  <c r="C231" s="1"/>
  <c r="D19" i="7"/>
  <c r="E194"/>
  <c r="C197"/>
  <c r="E19" i="8"/>
  <c r="E162" i="9"/>
  <c r="E159"/>
  <c r="E163" s="1"/>
  <c r="C103" i="11"/>
  <c r="C100" s="1"/>
  <c r="C104" s="1"/>
  <c r="D19" i="3"/>
  <c r="D18" s="1"/>
  <c r="B238" i="4"/>
  <c r="B236" s="1"/>
  <c r="B240" s="1"/>
  <c r="B32"/>
  <c r="B19" s="1"/>
  <c r="C32" i="1"/>
  <c r="C19" s="1"/>
  <c r="C18" s="1"/>
  <c r="D240" i="2"/>
  <c r="B238"/>
  <c r="B236" s="1"/>
  <c r="B240" s="1"/>
  <c r="F34"/>
  <c r="L34"/>
  <c r="C211" i="3"/>
  <c r="C239" s="1"/>
  <c r="B236"/>
  <c r="B240" s="1"/>
  <c r="D211" i="4"/>
  <c r="D239" s="1"/>
  <c r="C236"/>
  <c r="C240" s="1"/>
  <c r="B240" i="5"/>
  <c r="B19"/>
  <c r="E163" i="8"/>
  <c r="E160" s="1"/>
  <c r="E164" s="1"/>
  <c r="D162" i="9"/>
  <c r="D159" s="1"/>
  <c r="D163" s="1"/>
  <c r="C239" i="4"/>
  <c r="B231" i="6"/>
  <c r="G193"/>
  <c r="B230"/>
  <c r="E198" i="7"/>
  <c r="C32"/>
  <c r="C19" s="1"/>
  <c r="C196"/>
  <c r="D162" i="8"/>
  <c r="D160" s="1"/>
  <c r="D164" s="1"/>
  <c r="D28"/>
  <c r="D19" s="1"/>
  <c r="C161" i="9"/>
  <c r="C159" s="1"/>
  <c r="C163" s="1"/>
  <c r="C27"/>
  <c r="C134"/>
  <c r="C162" s="1"/>
  <c r="E103" i="11"/>
  <c r="E102"/>
  <c r="H190" i="5"/>
  <c r="E32" i="7"/>
  <c r="E19" s="1"/>
  <c r="C25" i="11"/>
  <c r="C17" s="1"/>
  <c r="C19" i="3" l="1"/>
  <c r="C18" s="1"/>
  <c r="D236" i="4"/>
  <c r="D240" s="1"/>
  <c r="C236" i="3"/>
  <c r="C240" s="1"/>
  <c r="F32" i="2"/>
  <c r="B19"/>
  <c r="B18" s="1"/>
  <c r="E100" i="11"/>
  <c r="E104" s="1"/>
  <c r="C19" i="9"/>
  <c r="C194" i="7"/>
  <c r="C198" s="1"/>
</calcChain>
</file>

<file path=xl/sharedStrings.xml><?xml version="1.0" encoding="utf-8"?>
<sst xmlns="http://schemas.openxmlformats.org/spreadsheetml/2006/main" count="2162" uniqueCount="200">
  <si>
    <t>Приложение 9</t>
  </si>
  <si>
    <t>к решению Думы</t>
  </si>
  <si>
    <t>Гайнского муниципального округа</t>
  </si>
  <si>
    <t>от ________№___</t>
  </si>
  <si>
    <t xml:space="preserve">                                                   Распределение средств</t>
  </si>
  <si>
    <t xml:space="preserve">      дорожного фонда Гайнского муниципального округа на 2021-2023 годы </t>
  </si>
  <si>
    <t>рублей</t>
  </si>
  <si>
    <t>Наименование муниципальной программы, направление расходов</t>
  </si>
  <si>
    <t>Источники</t>
  </si>
  <si>
    <t>Акцизы на нефтепродукты</t>
  </si>
  <si>
    <t>Транспортный налог</t>
  </si>
  <si>
    <t>Субсидия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</si>
  <si>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Иные источники формирования муниципального дорожного фонда</t>
  </si>
  <si>
    <t>Итого источников</t>
  </si>
  <si>
    <t>Расходы</t>
  </si>
  <si>
    <t>Муниципальная программа «Муниципальные дороги Гайнского муниципального округа»</t>
  </si>
  <si>
    <r>
      <rPr>
        <sz val="10"/>
        <color rgb="FF000000"/>
        <rFont val="Times New Roman"/>
        <family val="1"/>
        <charset val="204"/>
      </rPr>
      <t>Основное мероприятие "</t>
    </r>
    <r>
      <rPr>
        <sz val="10"/>
        <color rgb="FF00000A"/>
        <rFont val="Times New Roman"/>
        <family val="1"/>
        <charset val="204"/>
      </rPr>
      <t>Обеспечение безопасности на муниципальных автомобильных дорогах Гайнского муниципального округа</t>
    </r>
    <r>
      <rPr>
        <sz val="10"/>
        <color rgb="FF000000"/>
        <rFont val="Times New Roman"/>
        <family val="1"/>
        <charset val="204"/>
      </rPr>
      <t>"</t>
    </r>
  </si>
  <si>
    <t>Разработки проектов ОДД, схем дислокации дорожных на автомобильные дороги: «Давыдово-Жемчужный»;
«Иванчино-Чуртан»; «Усть-Весляна – Сейва»;
подъезд к д. Тиуново; «берег р. Кама-п. В-Старица – п. Луным – п. Лель»</t>
  </si>
  <si>
    <t>Разработки технических паспортов на автомобильные дороги: «Давыдово-Жемчужный»;
«Иванчино-Чуртан»; «Усть-Весляна – Сейва»;
подъезд к д. Тиуново; «берег р. Кама-п. В-Старица – п. Луным – п. Лель»</t>
  </si>
  <si>
    <t>Выполнение работ по устройству водопропускных труб в п. Гайны; подсыпке асфальтовой крошкой автомобильной дороги по ул. Коммунистическая п. Гайны; установке дорожных знаков в п. Гайны, на автомобильной дороге «Усть-Черная - Керос»; монтаж искусственной дорожной неровности по ул. Коммунистисеская  п. Гайны</t>
  </si>
  <si>
    <t>Выполнение работ по ремонту верхнего настила моста р. Нисть на автомобильной дороге «Иванчино - Красный Яр»</t>
  </si>
  <si>
    <t>40012,00</t>
  </si>
  <si>
    <t>Оказание услуг на проведение строительного контроля по объекту: «Выполнение работ по ремонту автомобильной дороги по ул. Коммунистическая, ул. Дзержинского, п. Гайны - 0,700 км»</t>
  </si>
  <si>
    <t>512797,39</t>
  </si>
  <si>
    <t>Разработки проектов ОДД, схем дислокации дорожных, технических паспортов на автомобильные дороги по ул. Коммунистическая, ул. Дзержинского</t>
  </si>
  <si>
    <t>Ремонт подъезда к правому берегу на переправу Касимовка-Старица</t>
  </si>
  <si>
    <t>Нераспределенный резерв</t>
  </si>
  <si>
    <t>в том числе:</t>
  </si>
  <si>
    <t>средства краевого бюджета</t>
  </si>
  <si>
    <t>средства местного бюджета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</si>
  <si>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</si>
  <si>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из них:</t>
  </si>
  <si>
    <t>Ремонт автомобильной дороги по ул. Луговая, д. Елево -   0,519 км</t>
  </si>
  <si>
    <t>Ремонт автомобильной дороги по ул. Луговая,  п. Харино — 0,430 км</t>
  </si>
  <si>
    <t xml:space="preserve">Ремонт автомобильной дороги по ул. Сплавщиков, п. Харино - 0,700 км </t>
  </si>
  <si>
    <t>Ремонт автомобильной дороги по ул. Созонова, п. Гайны – 100 м</t>
  </si>
  <si>
    <t xml:space="preserve">Ремонт автомобильной дороги по ул. Советская, п. Гайны -   0,160 км </t>
  </si>
  <si>
    <t xml:space="preserve">Ремонт автомобильной дороги по пер. Колхозный, п. Гайны — 0,258 км </t>
  </si>
  <si>
    <t>Ремонт автомобильной дороги по ул. Кирова, п. Гайны - 0,300 км</t>
  </si>
  <si>
    <t xml:space="preserve">Ремонт автомобильной дороги по ул. Маяковского - 0,400 км, пер. Кирпичный - 0,140 км, п. Гайны </t>
  </si>
  <si>
    <t xml:space="preserve">Ремонт автомобильной дороги по ул. Гражданская, п. Гайны -   0,650 км </t>
  </si>
  <si>
    <t xml:space="preserve">Ремонт автомобильной дороги по ул. Полевая, п. Гайны - 0,240 км </t>
  </si>
  <si>
    <t>Ремонт автомобильной дороги по ул. Пролетарская п. Гайны – 0,140 км</t>
  </si>
  <si>
    <t xml:space="preserve">Ремонт автомобильной дороги по пер. Пионерский, п. Гайны - 0,160 км </t>
  </si>
  <si>
    <t>Ремонт автомобильной дороги по пер. Школьный, п. Сергеевский - 0,180 км</t>
  </si>
  <si>
    <t>Ремонт автомобильной дороги по ул. Ленина, п. Гайны — 0,300 км</t>
  </si>
  <si>
    <t xml:space="preserve">Ремонт автомобильной дороги по пер. Клубный, п. Гайны -    0,320 км </t>
  </si>
  <si>
    <t xml:space="preserve">Ремонт автомобильной дороги по ул. Коммунистическая, ул. Дзержинского, п. Гайны -0,700 км  </t>
  </si>
  <si>
    <t>Ремонт автомобильной дороги по ул. Луговая, д. Данилово — 0,635 км</t>
  </si>
  <si>
    <t>Ремонт автомобильной дороги по ул. Подгорная, д. Иванчино -  0,310 км</t>
  </si>
  <si>
    <t>Ремонт автомобильной дороги по ул. Ленина, п. Кебраты — 0,280 км</t>
  </si>
  <si>
    <t xml:space="preserve">Ремонт автомобильной дороги по ул. Западная, п. Сейва - 0,200 км </t>
  </si>
  <si>
    <t>Ремонт автомобильной дороги по ул. Созонова, п. Оныл - 0,450 км</t>
  </si>
  <si>
    <t>Ремонт автомобильной дороги по ул. Набережная, п. Серебрянка – 0,200 км</t>
  </si>
  <si>
    <t xml:space="preserve">Ремонт автомобильной дороги по ул. Юбилейная, п. Керос - 0,100 км </t>
  </si>
  <si>
    <t xml:space="preserve">Ремонт автомобильной дороги по ул. Кунгурская, п. Касимовка - 0,450 км </t>
  </si>
  <si>
    <t>Ремонт автомобильной дороги «д. Давыдово - п. Жемчужный» -1,200 км</t>
  </si>
  <si>
    <t>Ремонт автомобильной дороги «Усть-Весляна – Сейва» - 0,600 км</t>
  </si>
  <si>
    <t>Ремонт автомобильной дороги «д. Иванчино – п. Чуртан» - 0,480 км</t>
  </si>
  <si>
    <t>Ремонт автомобильной дороги «Иванчино - Красный Яр» - 0,600 км</t>
  </si>
  <si>
    <t>Ремонт подъездной автомобильной дороги к п. Оныл — 0,460  км</t>
  </si>
  <si>
    <t>Ремонт автомобильной дороги «Гайны - Касимовка»</t>
  </si>
  <si>
    <t>Изготовление проектно-сметной документации на строительство улично-дорожной сети микрорайонов «Новоселы», «Молодежный» п. Гайны</t>
  </si>
  <si>
    <t>Ремонт автомобильной дороги по ул. Гражданская от д. №2а до ул. Мира в п. Гайны</t>
  </si>
  <si>
    <t>Ремонт моста через р. Дозовка, ремонт моста через р. Лупья автомобильной дороги общего пользования местного значения «Давыдово –Жемчужный»</t>
  </si>
  <si>
    <t>Ремонт моста р. Ручь автомобильной дороги общего пользования местного значения «Усть-Черная – Керос»</t>
  </si>
  <si>
    <t>Ремонт  водопропускных труб на автомобильной дороги общего пользования местного значения «Подъезд к п. Шордын»</t>
  </si>
  <si>
    <t>Ремонт моста через Ручей, ремонт моста через Чертово озеро автомобильной дороги общего пользования местного значения «урочище Лугдын - п. Кебраты»</t>
  </si>
  <si>
    <t>Ремонт автомобильной дороги "д. Иванчино - п. Чуртан" протяженностью 1,116км</t>
  </si>
  <si>
    <t>Восстановление участков автомобильной дороги «берег р. Кама – Верхняя-Старица – Луным – Лель» протяженностью 0,500 км</t>
  </si>
  <si>
    <t>Восстановление участков автомобильной дороги «ур. Лугдын- Кебраты»
протяженностью 1,050 км</t>
  </si>
  <si>
    <t>Восстановление участков автомобильной дороги «подъезд к п. Шордын» протяженностью 0,050 км</t>
  </si>
  <si>
    <t>Восстановление участков автомобильной дороги "Кебраты-Верхний Будым" протяженностью 0,010 км</t>
  </si>
  <si>
    <t>Восстановление моста через р. Дозовка на автомобильной дороге общего пользования местного значения "Давыдово-Жемчужный"</t>
  </si>
  <si>
    <t>1112990,09</t>
  </si>
  <si>
    <t xml:space="preserve">123665,56 </t>
  </si>
  <si>
    <t>Восстановление моста через р. Лупья на автомобильной дороге общего пользования местного значения "Давыдово-Жемчужный"</t>
  </si>
  <si>
    <t>3458898,89</t>
  </si>
  <si>
    <t>384322,11</t>
  </si>
  <si>
    <t>Восстановление моста через р. Ручь на автомобильной дороге общего пользования местного значения "Усть-Черная - Керос"</t>
  </si>
  <si>
    <t>5812002,00</t>
  </si>
  <si>
    <t>645778,00</t>
  </si>
  <si>
    <t>Восстановление водопропускной трубы на км 1+100 автомобильной дороги общего пользования местного значения «Подъезд к п. Шордын»</t>
  </si>
  <si>
    <t>189003,57</t>
  </si>
  <si>
    <t xml:space="preserve">21000,40 </t>
  </si>
  <si>
    <t>Восстановление водопропускной трубы на км 2+400 автомобильной дороги общего пользования местного значения «Подъезд к п. Шордын»</t>
  </si>
  <si>
    <t>196728,76</t>
  </si>
  <si>
    <t>21858,75</t>
  </si>
  <si>
    <t>Восстановление водопропускной трубы на км 3+400 автомобильной дороги общего пользования местного значения «Подъезд к п. Шордын»</t>
  </si>
  <si>
    <t>321 261,38</t>
  </si>
  <si>
    <t>35 695,71</t>
  </si>
  <si>
    <t>Восстановление водопропускной трубы на км 3+900 автомобильной дороги общего пользования местного значения «Подъезд к п. Шордын»</t>
  </si>
  <si>
    <t>196 624,27</t>
  </si>
  <si>
    <t>21 847,14</t>
  </si>
  <si>
    <t>Восстановление водопропускной трубы на км 3+930 автомобильной дороги общего пользования местного значения «Подъезд к п. Шордын»</t>
  </si>
  <si>
    <t>Восстановление водопропускной трубы на км 4+500 автомобильной дороги общего пользования местного значения «Подъезд к п. Шордын»</t>
  </si>
  <si>
    <t xml:space="preserve">441 758,83 </t>
  </si>
  <si>
    <t xml:space="preserve">49 084,31 </t>
  </si>
  <si>
    <t>Восстановление моста на автомобильной дороге общего пользования местного значения «урочище Лугдын - п. Кебраты»</t>
  </si>
  <si>
    <t>957420,24</t>
  </si>
  <si>
    <t>106380,03</t>
  </si>
  <si>
    <t>Восстановление моста через Чертово озеро на автомобильной дороге общего пользования местного значения «урочище Лугдын - п. Кебраты»</t>
  </si>
  <si>
    <t>682263,17</t>
  </si>
  <si>
    <t>75807,02</t>
  </si>
  <si>
    <t>Ремонт  автомобильной дороги по ул. Лесопромышленная от ул. Коммунистическая  до д. №17, протяженностью 0,570 км; по ул. Гаражная от ул. Коммунистическая до д. №12, протяженностью 0,600 км в п. Гайны</t>
  </si>
  <si>
    <t>Ремонт  автомобильной дороги по ул. Мира от д. № 14 до д. № 35 в п. Гайны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</si>
  <si>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</si>
  <si>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</si>
  <si>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Закупка товаров, работ и услуг для обеспечения  государственных (муниципальных) нужд</t>
  </si>
  <si>
    <t>0,00</t>
  </si>
  <si>
    <t>Основное мероприятие "Содержание муниципальных автомобильных дорог"</t>
  </si>
  <si>
    <t>Строительство и содержание переправ</t>
  </si>
  <si>
    <t xml:space="preserve">
Урочище Лугдын
</t>
  </si>
  <si>
    <t>Р-н п. Касимовка</t>
  </si>
  <si>
    <t>Содержание муниципальных автомобильных дорог</t>
  </si>
  <si>
    <t>Берег р. Кама – В. Старица – Луным – Лель, п. В-Старица, 
п. Луным, п. Лель</t>
  </si>
  <si>
    <t>Иванчино-Чуртан, 
п. Чуртан</t>
  </si>
  <si>
    <t>подъезд к д. Тиуново,
д. Тиуново,
д. Базуево,
 д. Шипицино</t>
  </si>
  <si>
    <t>п. Усть – Весляна – п. Сейва (п.Усть-Весляна-Пугвин мыс),
п. Усть-Весляна,
п. Пугвин Мыс,
п. Сейва</t>
  </si>
  <si>
    <t>Ур. Лугдын-п. Кебраты (с 0+300+4+600), п. Кебраты-п. В-Будым, Подьезд к п.Шордын,
п.Кебраты,
п. Шордын,
п. Верхний Будым</t>
  </si>
  <si>
    <t>Подьезд к п. Сосновая, 
п. Сосновая, 
Подъезд к п. Оныл,
п. Оныл, п.Серебрянка</t>
  </si>
  <si>
    <t>д. Давыдово-п. Жемчужный, 
п. Жемчужный</t>
  </si>
  <si>
    <t>п. Гайны-п.Касимовка, подъезд к Елёво, Подъезд к Чажегово- Васькино,
п. Харино,
п. Касимовка,
д. Елево,
д. Васькино,
д. Чажегово</t>
  </si>
  <si>
    <t>п.Усть-Черная-п.Керос,
п. Керос,
п. Усть-Черная</t>
  </si>
  <si>
    <t>Иванчино-Красный Яр,
д. Иванчино,
п. Красный Яр</t>
  </si>
  <si>
    <t>Подьезд к д Имасы,
п. Сергеевский,
п. Имасы</t>
  </si>
  <si>
    <t>п. Гайны</t>
  </si>
  <si>
    <t>д. Данилово</t>
  </si>
  <si>
    <t>п. Шумино</t>
  </si>
  <si>
    <t>п. Усть-Чукурья</t>
  </si>
  <si>
    <t>д. Тыла</t>
  </si>
  <si>
    <t>д. Анкудиново</t>
  </si>
  <si>
    <t>Всего расходов</t>
  </si>
  <si>
    <t>Отклонение</t>
  </si>
  <si>
    <t>Основное мероприятие "Содержание автомобильных дорог местного значения в границах населенных пуктов"</t>
  </si>
  <si>
    <t>Содержание автомобильных дорог местного значения в границах населенных пуктов</t>
  </si>
  <si>
    <t>Непрограммные мероприятия, в т.ч.:</t>
  </si>
  <si>
    <t>Исполнительный лист ООО "Гранит" в т.ч.:</t>
  </si>
  <si>
    <t>Исполнительный лист ИП "Трофимов В.В.", в т.ч.:</t>
  </si>
  <si>
    <t>5247878,80</t>
  </si>
  <si>
    <t>586420,00</t>
  </si>
  <si>
    <t>319866,00</t>
  </si>
  <si>
    <t>77 555 695,52</t>
  </si>
  <si>
    <t>69 766 444,88</t>
  </si>
  <si>
    <t>7 789 260,64</t>
  </si>
  <si>
    <t>4675739,07</t>
  </si>
  <si>
    <t>235 437,35</t>
  </si>
  <si>
    <t>5195265,64</t>
  </si>
  <si>
    <t>32434953,30</t>
  </si>
  <si>
    <t>519526,57</t>
  </si>
  <si>
    <t>3603883,67</t>
  </si>
  <si>
    <t>84700,58</t>
  </si>
  <si>
    <t>Приложение 8</t>
  </si>
  <si>
    <t>Ремонт автомобильной дороги по ул. Гражданская, п. Гайны -   0,710 км</t>
  </si>
  <si>
    <t xml:space="preserve">                     дорожного фонда Гайнского муниципального округа на 2021-2023 годы </t>
  </si>
  <si>
    <t>Приложение 10</t>
  </si>
  <si>
    <t>Ремонт автомобильной дороги по ул. Луговая,  п. Харино - 0,480 км</t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</si>
  <si>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Советская, п. Гайны -   0,190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</si>
  <si>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Колхозная, п. Гайны -     0,258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</si>
  <si>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Кирова, п. Гайны - 0,300 км</t>
    </r>
  </si>
  <si>
    <t xml:space="preserve">Ремонт автомобильной дороги по ул. Маяковского - 0,400 км, пер. Кирпичный - 0,140 км,   п. Гайны </t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</si>
  <si>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Гражданская, п. Гайны -   0,650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</si>
  <si>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Полевая, п. Гайны - 0,240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</si>
  <si>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пер. Пионерский, п. Гайны - 0,160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</si>
  <si>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пер. Школьный, п. Сергеевский - 0,180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</si>
  <si>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Ленина, п. Гайны - 0,500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</si>
  <si>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пер. Клубный, п. Гайны -    0,320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</si>
  <si>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Коммунистическая, ул. Дзержинского, п. Гайны 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</si>
  <si>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Луговая, д. Данилово - 0,450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</si>
  <si>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Подгорная, д. Иванчино -  0,310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</si>
  <si>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Ленина, п. Кебраты - 0,300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</si>
  <si>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Западная, п. Сейва - 0,200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</si>
  <si>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Созонова, п. Оныл - 0,450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</si>
  <si>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Юбилейная, п. Керос - 0,100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</si>
  <si>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Кунгурская, п. Касимовка - 0,450 км </t>
    </r>
  </si>
  <si>
    <t xml:space="preserve">Ремонт автомобильной дороги «д. Давыдово - п. Жемчужный» </t>
  </si>
  <si>
    <t>Ремонт автомобильной дороги «Усть-Весляна – Сейва»</t>
  </si>
  <si>
    <t>Ремонт автомобильной дороги «д. Иванчино – п. Чуртан»</t>
  </si>
  <si>
    <t>Ремонт автомобильной дороги «Иванчино - Красный Яр» - 0,900 км</t>
  </si>
  <si>
    <t>Ремонт подъездной автомобильной дороги к п. Оныл - 0,800  км</t>
  </si>
  <si>
    <t>Приложение к проекту решения</t>
  </si>
  <si>
    <t xml:space="preserve">                                                                   Бюджетные ассигнования муниципального</t>
  </si>
  <si>
    <t xml:space="preserve">                                                            дорожного фонда Гайнского муниципального округа</t>
  </si>
  <si>
    <t>Наименование источника/расходов</t>
  </si>
  <si>
    <t>Проект на 2021 год и на плановый период 2022 и 2023 годов</t>
  </si>
  <si>
    <t>Ремонт моста через р. Пугва на км 16+700 автомобильной дороги "п. Усть-Весляна-п. Сейва"</t>
  </si>
  <si>
    <t>762 305,22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</si>
  <si>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</si>
  <si>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t>Восстановление размытого деревянного моста через ручей км 9+320 автомобильной дороги «Давыдово - Жемчужный» протяженностью 0,010 км</t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</si>
  <si>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</si>
  <si>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</si>
  <si>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</si>
  <si>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</si>
  <si>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</si>
  <si>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</si>
  <si>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>Восстановление участков автомобильной дороги «Усть-Черная - Керос» протяженностью 0,560 км</t>
  </si>
  <si>
    <t>Восстановление участков автомобильной дороги «Кебраты - Верхний Будым» протяженностью 0,010 км</t>
  </si>
  <si>
    <t xml:space="preserve">Строительство и содержание переправ в т.ч.:
</t>
  </si>
  <si>
    <t>Содержание муниципальных автомобильных дорог в т.ч.:</t>
  </si>
  <si>
    <t xml:space="preserve">от 29.06.2021 № 153 </t>
  </si>
</sst>
</file>

<file path=xl/styles.xml><?xml version="1.0" encoding="utf-8"?>
<styleSheet xmlns="http://schemas.openxmlformats.org/spreadsheetml/2006/main">
  <numFmts count="1">
    <numFmt numFmtId="164" formatCode="&quot;ИСТИНА&quot;;&quot;ИСТИНА&quot;;&quot;ЛОЖЬ&quot;"/>
  </numFmts>
  <fonts count="26"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1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8"/>
      <name val="Arial Cyr"/>
      <family val="2"/>
      <charset val="1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00000A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2CC"/>
        <bgColor rgb="FFFFE699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rgb="FFFFFF66"/>
      </patternFill>
    </fill>
    <fill>
      <patternFill patternType="solid">
        <fgColor rgb="FFFFFF00"/>
        <bgColor rgb="FFFFFF66"/>
      </patternFill>
    </fill>
    <fill>
      <patternFill patternType="solid">
        <fgColor rgb="FFFF9999"/>
        <bgColor rgb="FFF4B183"/>
      </patternFill>
    </fill>
    <fill>
      <patternFill patternType="solid">
        <fgColor rgb="FF9999FF"/>
        <bgColor rgb="FFCC99FF"/>
      </patternFill>
    </fill>
    <fill>
      <patternFill patternType="solid">
        <fgColor rgb="FFFFFF66"/>
        <bgColor rgb="FFFFFF99"/>
      </patternFill>
    </fill>
    <fill>
      <patternFill patternType="solid">
        <fgColor rgb="FFFFC000"/>
        <bgColor rgb="FFFF9900"/>
      </patternFill>
    </fill>
    <fill>
      <patternFill patternType="solid">
        <fgColor rgb="FFBDD7EE"/>
        <bgColor rgb="FFB4C7E7"/>
      </patternFill>
    </fill>
    <fill>
      <patternFill patternType="solid">
        <fgColor rgb="FFFFE699"/>
        <bgColor rgb="FFFFFF99"/>
      </patternFill>
    </fill>
    <fill>
      <patternFill patternType="solid">
        <fgColor rgb="FFC9C9C9"/>
        <bgColor rgb="FFB4C7E7"/>
      </patternFill>
    </fill>
    <fill>
      <patternFill patternType="solid">
        <fgColor rgb="FFF4B183"/>
        <bgColor rgb="FFFF9999"/>
      </patternFill>
    </fill>
    <fill>
      <patternFill patternType="solid">
        <fgColor rgb="FFB4C7E7"/>
        <bgColor rgb="FFBDD7EE"/>
      </patternFill>
    </fill>
    <fill>
      <patternFill patternType="solid">
        <fgColor rgb="FFC5E0B4"/>
        <bgColor rgb="FFDDDDDD"/>
      </patternFill>
    </fill>
    <fill>
      <patternFill patternType="solid">
        <fgColor rgb="FFDDDDDD"/>
        <bgColor rgb="FFBDD7E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2" fontId="0" fillId="0" borderId="1" xfId="0" applyNumberFormat="1" applyBorder="1"/>
    <xf numFmtId="4" fontId="7" fillId="0" borderId="1" xfId="0" applyNumberFormat="1" applyFont="1" applyBorder="1" applyAlignment="1"/>
    <xf numFmtId="0" fontId="0" fillId="0" borderId="1" xfId="0" applyBorder="1"/>
    <xf numFmtId="2" fontId="5" fillId="0" borderId="1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wrapText="1"/>
    </xf>
    <xf numFmtId="2" fontId="9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justify" wrapText="1"/>
    </xf>
    <xf numFmtId="2" fontId="9" fillId="3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6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2" fontId="13" fillId="3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justify" wrapText="1"/>
    </xf>
    <xf numFmtId="0" fontId="12" fillId="3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horizontal="justify" wrapText="1"/>
    </xf>
    <xf numFmtId="2" fontId="6" fillId="4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/>
    <xf numFmtId="0" fontId="12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2" fontId="18" fillId="3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/>
    <xf numFmtId="2" fontId="6" fillId="3" borderId="1" xfId="0" applyNumberFormat="1" applyFont="1" applyFill="1" applyBorder="1" applyAlignment="1">
      <alignment horizontal="right" wrapText="1"/>
    </xf>
    <xf numFmtId="0" fontId="12" fillId="5" borderId="2" xfId="0" applyFont="1" applyFill="1" applyBorder="1" applyAlignment="1">
      <alignment horizontal="justify" wrapText="1"/>
    </xf>
    <xf numFmtId="2" fontId="6" fillId="5" borderId="2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justify" wrapText="1"/>
    </xf>
    <xf numFmtId="2" fontId="20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justify" vertical="center" wrapText="1"/>
    </xf>
    <xf numFmtId="2" fontId="5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justify" wrapText="1"/>
    </xf>
    <xf numFmtId="0" fontId="6" fillId="3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justify" wrapText="1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/>
    <xf numFmtId="0" fontId="0" fillId="5" borderId="1" xfId="0" applyFill="1" applyBorder="1"/>
    <xf numFmtId="0" fontId="6" fillId="0" borderId="1" xfId="0" applyFont="1" applyBorder="1"/>
    <xf numFmtId="0" fontId="21" fillId="0" borderId="0" xfId="0" applyFont="1"/>
    <xf numFmtId="2" fontId="0" fillId="0" borderId="0" xfId="0" applyNumberFormat="1"/>
    <xf numFmtId="0" fontId="20" fillId="0" borderId="0" xfId="0" applyFont="1"/>
    <xf numFmtId="0" fontId="22" fillId="0" borderId="0" xfId="0" applyFont="1"/>
    <xf numFmtId="0" fontId="0" fillId="6" borderId="0" xfId="0" applyFill="1"/>
    <xf numFmtId="2" fontId="9" fillId="5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/>
    <xf numFmtId="2" fontId="9" fillId="7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13" fillId="7" borderId="1" xfId="0" applyNumberFormat="1" applyFont="1" applyFill="1" applyBorder="1" applyAlignment="1">
      <alignment horizontal="right" vertical="center"/>
    </xf>
    <xf numFmtId="2" fontId="9" fillId="8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 wrapText="1"/>
    </xf>
    <xf numFmtId="2" fontId="14" fillId="7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 wrapText="1"/>
    </xf>
    <xf numFmtId="2" fontId="14" fillId="7" borderId="1" xfId="0" applyNumberFormat="1" applyFont="1" applyFill="1" applyBorder="1" applyAlignment="1">
      <alignment horizontal="right" vertical="center"/>
    </xf>
    <xf numFmtId="2" fontId="9" fillId="6" borderId="1" xfId="0" applyNumberFormat="1" applyFont="1" applyFill="1" applyBorder="1" applyAlignment="1">
      <alignment horizontal="right" vertical="center" wrapText="1"/>
    </xf>
    <xf numFmtId="2" fontId="9" fillId="9" borderId="1" xfId="0" applyNumberFormat="1" applyFont="1" applyFill="1" applyBorder="1" applyAlignment="1">
      <alignment horizontal="right" vertical="center"/>
    </xf>
    <xf numFmtId="2" fontId="9" fillId="10" borderId="1" xfId="0" applyNumberFormat="1" applyFont="1" applyFill="1" applyBorder="1" applyAlignment="1">
      <alignment horizontal="right" vertical="center"/>
    </xf>
    <xf numFmtId="2" fontId="9" fillId="11" borderId="1" xfId="0" applyNumberFormat="1" applyFont="1" applyFill="1" applyBorder="1" applyAlignment="1">
      <alignment horizontal="right" vertical="center"/>
    </xf>
    <xf numFmtId="2" fontId="9" fillId="12" borderId="1" xfId="0" applyNumberFormat="1" applyFont="1" applyFill="1" applyBorder="1" applyAlignment="1">
      <alignment horizontal="right" vertical="center"/>
    </xf>
    <xf numFmtId="2" fontId="9" fillId="1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6" fillId="7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7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 wrapText="1"/>
    </xf>
    <xf numFmtId="4" fontId="14" fillId="7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4" fontId="23" fillId="0" borderId="1" xfId="0" applyNumberFormat="1" applyFont="1" applyBorder="1" applyAlignment="1">
      <alignment horizontal="right" vertical="center" wrapText="1"/>
    </xf>
    <xf numFmtId="2" fontId="23" fillId="3" borderId="1" xfId="0" applyNumberFormat="1" applyFont="1" applyFill="1" applyBorder="1" applyAlignment="1">
      <alignment horizontal="right" wrapText="1"/>
    </xf>
    <xf numFmtId="2" fontId="23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center" wrapText="1"/>
    </xf>
    <xf numFmtId="2" fontId="18" fillId="3" borderId="1" xfId="0" applyNumberFormat="1" applyFont="1" applyFill="1" applyBorder="1" applyAlignment="1">
      <alignment horizontal="right" wrapText="1"/>
    </xf>
    <xf numFmtId="0" fontId="24" fillId="0" borderId="0" xfId="0" applyFont="1"/>
    <xf numFmtId="2" fontId="6" fillId="9" borderId="1" xfId="0" applyNumberFormat="1" applyFont="1" applyFill="1" applyBorder="1" applyAlignment="1">
      <alignment horizontal="right"/>
    </xf>
    <xf numFmtId="2" fontId="22" fillId="0" borderId="0" xfId="0" applyNumberFormat="1" applyFont="1"/>
    <xf numFmtId="49" fontId="16" fillId="14" borderId="1" xfId="0" applyNumberFormat="1" applyFont="1" applyFill="1" applyBorder="1" applyAlignment="1">
      <alignment horizontal="left" vertical="center" wrapText="1"/>
    </xf>
    <xf numFmtId="4" fontId="16" fillId="15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2" fontId="0" fillId="13" borderId="0" xfId="0" applyNumberFormat="1" applyFill="1"/>
    <xf numFmtId="0" fontId="6" fillId="9" borderId="1" xfId="0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49" fontId="16" fillId="14" borderId="4" xfId="0" applyNumberFormat="1" applyFont="1" applyFill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right" vertical="center" wrapText="1"/>
    </xf>
    <xf numFmtId="4" fontId="16" fillId="15" borderId="4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5" fillId="0" borderId="1" xfId="0" applyFont="1" applyBorder="1" applyAlignment="1"/>
    <xf numFmtId="0" fontId="0" fillId="2" borderId="1" xfId="0" applyFill="1" applyBorder="1"/>
    <xf numFmtId="0" fontId="0" fillId="4" borderId="1" xfId="0" applyFill="1" applyBorder="1"/>
    <xf numFmtId="0" fontId="25" fillId="2" borderId="1" xfId="0" applyFont="1" applyFill="1" applyBorder="1"/>
    <xf numFmtId="0" fontId="0" fillId="0" borderId="7" xfId="0" applyBorder="1"/>
    <xf numFmtId="0" fontId="5" fillId="0" borderId="1" xfId="0" applyFont="1" applyBorder="1"/>
    <xf numFmtId="2" fontId="9" fillId="16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6" fillId="4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justify" wrapText="1"/>
    </xf>
    <xf numFmtId="0" fontId="20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justify" wrapText="1"/>
    </xf>
    <xf numFmtId="0" fontId="6" fillId="0" borderId="5" xfId="0" applyFont="1" applyBorder="1"/>
    <xf numFmtId="4" fontId="6" fillId="3" borderId="8" xfId="0" applyNumberFormat="1" applyFont="1" applyFill="1" applyBorder="1" applyAlignment="1">
      <alignment horizontal="right" wrapText="1"/>
    </xf>
    <xf numFmtId="0" fontId="6" fillId="0" borderId="8" xfId="0" applyFont="1" applyBorder="1"/>
    <xf numFmtId="2" fontId="6" fillId="3" borderId="8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9C9C9"/>
      <rgbColor rgb="FF808080"/>
      <rgbColor rgb="FF9999FF"/>
      <rgbColor rgb="FF993366"/>
      <rgbColor rgb="FFFFF2CC"/>
      <rgbColor rgb="FFDDDDDD"/>
      <rgbColor rgb="FF660066"/>
      <rgbColor rgb="FFF4B183"/>
      <rgbColor rgb="FF0066CC"/>
      <rgbColor rgb="FFBDD7EE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4C7E7"/>
      <rgbColor rgb="FFFF9999"/>
      <rgbColor rgb="FFCC99FF"/>
      <rgbColor rgb="FFFFE6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>
      <selection activeCell="B11" sqref="B11"/>
    </sheetView>
  </sheetViews>
  <sheetFormatPr defaultRowHeight="15"/>
  <cols>
    <col min="1" max="1" width="39.5703125"/>
    <col min="2" max="2" width="12.85546875"/>
    <col min="3" max="3" width="13.42578125"/>
    <col min="4" max="4" width="15.140625"/>
    <col min="5" max="5" width="11.5703125" bestFit="1" customWidth="1"/>
    <col min="6" max="1025" width="8.28515625"/>
  </cols>
  <sheetData>
    <row r="1" spans="1:4">
      <c r="C1" s="1" t="s">
        <v>0</v>
      </c>
      <c r="D1" s="2"/>
    </row>
    <row r="2" spans="1:4">
      <c r="C2" s="1" t="s">
        <v>1</v>
      </c>
      <c r="D2" s="2"/>
    </row>
    <row r="3" spans="1:4">
      <c r="C3" s="1" t="s">
        <v>2</v>
      </c>
      <c r="D3" s="2"/>
    </row>
    <row r="4" spans="1:4" ht="15.75">
      <c r="C4" s="152" t="s">
        <v>199</v>
      </c>
      <c r="D4" s="152"/>
    </row>
    <row r="6" spans="1:4" ht="15.75">
      <c r="A6" s="4" t="s">
        <v>4</v>
      </c>
      <c r="B6" s="4"/>
      <c r="C6" s="4"/>
    </row>
    <row r="7" spans="1:4" ht="17.25" customHeight="1">
      <c r="A7" s="4" t="s">
        <v>5</v>
      </c>
      <c r="B7" s="4"/>
      <c r="C7" s="4"/>
    </row>
    <row r="8" spans="1:4">
      <c r="D8" t="s">
        <v>6</v>
      </c>
    </row>
    <row r="9" spans="1:4" ht="15" hidden="1" customHeight="1">
      <c r="B9" s="150"/>
      <c r="C9" s="150"/>
      <c r="D9" s="150"/>
    </row>
    <row r="10" spans="1:4" hidden="1">
      <c r="A10" s="5"/>
      <c r="B10" s="150"/>
      <c r="C10" s="150"/>
      <c r="D10" s="150"/>
    </row>
    <row r="11" spans="1:4" ht="30.75" customHeight="1">
      <c r="A11" s="5" t="s">
        <v>7</v>
      </c>
      <c r="B11" s="6">
        <v>2021</v>
      </c>
      <c r="C11" s="6">
        <v>2022</v>
      </c>
      <c r="D11" s="6">
        <v>2023</v>
      </c>
    </row>
    <row r="12" spans="1:4" ht="30.75" hidden="1" customHeight="1">
      <c r="A12" s="7" t="s">
        <v>8</v>
      </c>
      <c r="B12" s="6"/>
      <c r="C12" s="6"/>
      <c r="D12" s="6"/>
    </row>
    <row r="13" spans="1:4" ht="30.75" hidden="1" customHeight="1">
      <c r="A13" s="8" t="s">
        <v>9</v>
      </c>
      <c r="B13" s="9">
        <v>15697000</v>
      </c>
      <c r="C13" s="9">
        <v>16900000</v>
      </c>
      <c r="D13" s="9">
        <v>17040000</v>
      </c>
    </row>
    <row r="14" spans="1:4" ht="30.75" hidden="1" customHeight="1">
      <c r="A14" s="8" t="s">
        <v>10</v>
      </c>
      <c r="B14" s="9">
        <v>11300000</v>
      </c>
      <c r="C14" s="9">
        <v>11530000</v>
      </c>
      <c r="D14" s="9">
        <v>11810000</v>
      </c>
    </row>
    <row r="15" spans="1:4" ht="30.75" hidden="1" customHeight="1">
      <c r="A15" s="8" t="s">
        <v>11</v>
      </c>
      <c r="B15" s="10">
        <v>37062200</v>
      </c>
      <c r="C15" s="10">
        <v>36589600</v>
      </c>
      <c r="D15" s="10">
        <v>20247200</v>
      </c>
    </row>
    <row r="16" spans="1:4" ht="30.75" hidden="1" customHeight="1">
      <c r="A16" s="8" t="s">
        <v>12</v>
      </c>
      <c r="B16" s="11">
        <v>0</v>
      </c>
      <c r="C16" s="11">
        <v>0</v>
      </c>
      <c r="D16" s="11">
        <v>0</v>
      </c>
    </row>
    <row r="17" spans="1:4" ht="30.75" hidden="1" customHeight="1">
      <c r="A17" s="7" t="s">
        <v>13</v>
      </c>
      <c r="B17" s="12">
        <f>SUM(B13:B16)</f>
        <v>64059200</v>
      </c>
      <c r="C17" s="12">
        <f>SUM(C13:C16)</f>
        <v>65019600</v>
      </c>
      <c r="D17" s="12">
        <f>SUM(D13:D16)</f>
        <v>49097200</v>
      </c>
    </row>
    <row r="18" spans="1:4" ht="20.25" customHeight="1">
      <c r="A18" s="13" t="s">
        <v>14</v>
      </c>
      <c r="B18" s="9">
        <f>B19+B244</f>
        <v>106586191.15000001</v>
      </c>
      <c r="C18" s="9">
        <f>C19+C244</f>
        <v>65019600</v>
      </c>
      <c r="D18" s="9">
        <f>D19+D244</f>
        <v>49097200</v>
      </c>
    </row>
    <row r="19" spans="1:4" ht="30.75" customHeight="1">
      <c r="A19" s="14" t="s">
        <v>15</v>
      </c>
      <c r="B19" s="15">
        <f>B20+B32+B205+B211+B241</f>
        <v>106586191.15000001</v>
      </c>
      <c r="C19" s="15">
        <f>C20+C32+C205+C211+C241</f>
        <v>65019600</v>
      </c>
      <c r="D19" s="15">
        <f>D20+D32+D205+D211+D241</f>
        <v>49097200</v>
      </c>
    </row>
    <row r="20" spans="1:4" ht="50.25" customHeight="1">
      <c r="A20" s="14" t="s">
        <v>16</v>
      </c>
      <c r="B20" s="15">
        <f>B21+B22+B28+B23+B24+B25+B26+B27</f>
        <v>5247878.8</v>
      </c>
      <c r="C20" s="15">
        <f>C21+C22+C28</f>
        <v>6764620.4400000004</v>
      </c>
      <c r="D20" s="15">
        <f>D21+D22+D28</f>
        <v>9000442.6600000001</v>
      </c>
    </row>
    <row r="21" spans="1:4" ht="81" customHeight="1">
      <c r="A21" s="16" t="s">
        <v>17</v>
      </c>
      <c r="B21" s="17">
        <v>586420</v>
      </c>
      <c r="C21" s="18">
        <v>0</v>
      </c>
      <c r="D21" s="18">
        <v>0</v>
      </c>
    </row>
    <row r="22" spans="1:4" ht="63.75" customHeight="1">
      <c r="A22" s="19" t="s">
        <v>18</v>
      </c>
      <c r="B22" s="17">
        <v>319866</v>
      </c>
      <c r="C22" s="18">
        <v>0</v>
      </c>
      <c r="D22" s="18">
        <v>0</v>
      </c>
    </row>
    <row r="23" spans="1:4" ht="95.25" customHeight="1">
      <c r="A23" s="20" t="s">
        <v>19</v>
      </c>
      <c r="B23" s="17">
        <v>394721</v>
      </c>
      <c r="C23" s="18">
        <v>0</v>
      </c>
      <c r="D23" s="18">
        <v>0</v>
      </c>
    </row>
    <row r="24" spans="1:4" ht="42.75" customHeight="1">
      <c r="A24" s="21" t="s">
        <v>20</v>
      </c>
      <c r="B24" s="22" t="s">
        <v>21</v>
      </c>
      <c r="C24" s="18"/>
      <c r="D24" s="18"/>
    </row>
    <row r="25" spans="1:4" ht="62.25" customHeight="1">
      <c r="A25" s="21" t="s">
        <v>22</v>
      </c>
      <c r="B25" s="22" t="s">
        <v>23</v>
      </c>
      <c r="C25" s="18"/>
      <c r="D25" s="18"/>
    </row>
    <row r="26" spans="1:4" ht="50.25" customHeight="1">
      <c r="A26" s="21" t="s">
        <v>24</v>
      </c>
      <c r="B26" s="22">
        <v>95615</v>
      </c>
      <c r="C26" s="18"/>
      <c r="D26" s="18"/>
    </row>
    <row r="27" spans="1:4" ht="30" customHeight="1">
      <c r="A27" s="21" t="s">
        <v>25</v>
      </c>
      <c r="B27" s="22">
        <v>811146</v>
      </c>
      <c r="C27" s="18"/>
      <c r="D27" s="18"/>
    </row>
    <row r="28" spans="1:4" ht="16.5" customHeight="1">
      <c r="A28" s="23" t="s">
        <v>26</v>
      </c>
      <c r="B28" s="17">
        <f>B31</f>
        <v>2487301.41</v>
      </c>
      <c r="C28" s="17">
        <f>C30+C31</f>
        <v>6764620.4400000004</v>
      </c>
      <c r="D28" s="17">
        <f>D30+D31</f>
        <v>9000442.6600000001</v>
      </c>
    </row>
    <row r="29" spans="1:4" ht="18.75" customHeight="1">
      <c r="A29" s="24" t="s">
        <v>27</v>
      </c>
      <c r="B29" s="17"/>
      <c r="C29" s="18"/>
      <c r="D29" s="18"/>
    </row>
    <row r="30" spans="1:4" ht="17.25" customHeight="1">
      <c r="A30" s="24" t="s">
        <v>28</v>
      </c>
      <c r="B30" s="17">
        <v>0</v>
      </c>
      <c r="C30" s="17">
        <v>0</v>
      </c>
      <c r="D30" s="17">
        <v>0</v>
      </c>
    </row>
    <row r="31" spans="1:4" ht="20.25" customHeight="1">
      <c r="A31" s="24" t="s">
        <v>29</v>
      </c>
      <c r="B31" s="25">
        <v>2487301.41</v>
      </c>
      <c r="C31" s="18">
        <v>6764620.4400000004</v>
      </c>
      <c r="D31" s="18">
        <v>9000442.6600000001</v>
      </c>
    </row>
    <row r="32" spans="1:4" ht="54" customHeight="1">
      <c r="A32" s="26" t="s">
        <v>30</v>
      </c>
      <c r="B32" s="27">
        <f>B34+B35</f>
        <v>82750971.010000005</v>
      </c>
      <c r="C32" s="27">
        <f>C34+C35</f>
        <v>40655111.119999997</v>
      </c>
      <c r="D32" s="27">
        <f>D34+D35</f>
        <v>22496888.899999999</v>
      </c>
    </row>
    <row r="33" spans="1:4" ht="16.5" customHeight="1">
      <c r="A33" s="24" t="s">
        <v>27</v>
      </c>
      <c r="B33" s="28"/>
      <c r="C33" s="9"/>
      <c r="D33" s="9"/>
    </row>
    <row r="34" spans="1:4" ht="16.5" customHeight="1">
      <c r="A34" s="24" t="s">
        <v>28</v>
      </c>
      <c r="B34" s="28">
        <f>B38+B41+B44+B47+B50+B53+B56+B59+B62+B65+B68+B71+B74+B77+B80+B83+B86+B89+B92+B95+B98+B101+B104+B107+B110+B113+B116+B119+B122+B125+B128+B203+B131+B134+B137+B140+B143+B146+B149+B152+B155+B158+B161+B164+B167+B170+B173+B176+B179+B182+B185+B188+B191+B194+B197+B200</f>
        <v>74442183.800000012</v>
      </c>
      <c r="C34" s="28">
        <f>C38+C41+C44+C47+C50+C53+C56+C59+C62+C65+C68+C71+C74+C77+C80+C83+C86+C89+C92+C95+C98+C101+C104+C107+C110+C113+C116+C119+C122+C125+C128+C203+C131+C134+C137+C140+C143+C146+C149+C152+C155+C158+C161+C164+C167+C170+C173+C176+C179+C182+C185+C188+C191</f>
        <v>36589600</v>
      </c>
      <c r="D34" s="28">
        <f>D203</f>
        <v>20247200</v>
      </c>
    </row>
    <row r="35" spans="1:4" ht="16.5" customHeight="1">
      <c r="A35" s="24" t="s">
        <v>29</v>
      </c>
      <c r="B35" s="28">
        <f>B39+B42+B45+B48+B51+B54+B57+B60+B63+B66+B69+B72+B75+B78+B81+B84+B87+B90+B93+B96+B99+B102+B105+B108+B111+B114+B117+B120+B123+B126+B129+B204+B132+B135+B138+B141+B144+B147+B150+B153+B156+B159+B162+B165+B168+B171+B174+B177+B180+B183+B186+B189+B192+B195+B198+B201</f>
        <v>8308787.2099999981</v>
      </c>
      <c r="C35" s="28">
        <f>C39+C42+C45+C48+C51+C54+C57+C60+C63+C66+C69+C72+C75+C78+C81+C84+C87+C90+C93+C96+C99+C102+C105+C108+C111+C114+C117+C120+C123+C126+C129+C204+C132+C135+C138+C141+C144+C147+C150+C153+C156+C159+C162+C165+C168+C171+C174+C177+C180+C183+C186+C189+C192</f>
        <v>4065511.12</v>
      </c>
      <c r="D35" s="28">
        <f>D204</f>
        <v>2249688.9</v>
      </c>
    </row>
    <row r="36" spans="1:4" ht="15.75" customHeight="1">
      <c r="A36" s="24" t="s">
        <v>31</v>
      </c>
      <c r="B36" s="29"/>
      <c r="C36" s="30"/>
      <c r="D36" s="30"/>
    </row>
    <row r="37" spans="1:4" ht="33" customHeight="1">
      <c r="A37" s="23" t="s">
        <v>32</v>
      </c>
      <c r="B37" s="31">
        <f>B38+B39</f>
        <v>481935</v>
      </c>
      <c r="C37" s="32"/>
      <c r="D37" s="32"/>
    </row>
    <row r="38" spans="1:4" ht="16.5" customHeight="1">
      <c r="A38" s="23" t="s">
        <v>28</v>
      </c>
      <c r="B38" s="31">
        <v>433741.5</v>
      </c>
      <c r="C38" s="32"/>
      <c r="D38" s="32"/>
    </row>
    <row r="39" spans="1:4" ht="20.25" customHeight="1">
      <c r="A39" s="23" t="s">
        <v>29</v>
      </c>
      <c r="B39" s="31">
        <v>48193.5</v>
      </c>
      <c r="C39" s="32"/>
      <c r="D39" s="32"/>
    </row>
    <row r="40" spans="1:4" ht="36" customHeight="1">
      <c r="A40" s="23" t="s">
        <v>33</v>
      </c>
      <c r="B40" s="31">
        <f>B41+B42</f>
        <v>533333.34</v>
      </c>
      <c r="C40" s="32"/>
      <c r="D40" s="32"/>
    </row>
    <row r="41" spans="1:4" ht="15.75" customHeight="1">
      <c r="A41" s="23" t="s">
        <v>28</v>
      </c>
      <c r="B41" s="31">
        <v>480000</v>
      </c>
      <c r="C41" s="32"/>
      <c r="D41" s="32"/>
    </row>
    <row r="42" spans="1:4" ht="18" customHeight="1">
      <c r="A42" s="23" t="s">
        <v>29</v>
      </c>
      <c r="B42" s="31">
        <v>53333.34</v>
      </c>
      <c r="C42" s="32"/>
      <c r="D42" s="32"/>
    </row>
    <row r="43" spans="1:4" ht="30" customHeight="1">
      <c r="A43" s="33" t="s">
        <v>34</v>
      </c>
      <c r="B43" s="31">
        <f>B44+B45</f>
        <v>1297198.1200000001</v>
      </c>
      <c r="C43" s="34"/>
      <c r="D43" s="34"/>
    </row>
    <row r="44" spans="1:4" ht="19.5" customHeight="1">
      <c r="A44" s="23" t="s">
        <v>28</v>
      </c>
      <c r="B44" s="31">
        <v>1167478.3</v>
      </c>
      <c r="C44" s="32"/>
      <c r="D44" s="32"/>
    </row>
    <row r="45" spans="1:4" ht="18.75" customHeight="1">
      <c r="A45" s="23" t="s">
        <v>29</v>
      </c>
      <c r="B45" s="31">
        <v>129719.82</v>
      </c>
      <c r="C45" s="32"/>
      <c r="D45" s="32"/>
    </row>
    <row r="46" spans="1:4" ht="30" customHeight="1">
      <c r="A46" s="35" t="s">
        <v>35</v>
      </c>
      <c r="B46" s="31">
        <f>B47+B48</f>
        <v>200000</v>
      </c>
      <c r="C46" s="34"/>
      <c r="D46" s="34"/>
    </row>
    <row r="47" spans="1:4" ht="18" customHeight="1">
      <c r="A47" s="23" t="s">
        <v>28</v>
      </c>
      <c r="B47" s="31">
        <v>180000</v>
      </c>
      <c r="C47" s="34"/>
      <c r="D47" s="34"/>
    </row>
    <row r="48" spans="1:4" ht="18" customHeight="1">
      <c r="A48" s="23" t="s">
        <v>29</v>
      </c>
      <c r="B48" s="31">
        <v>20000</v>
      </c>
      <c r="C48" s="34"/>
      <c r="D48" s="34"/>
    </row>
    <row r="49" spans="1:4" ht="30" customHeight="1">
      <c r="A49" s="35" t="s">
        <v>36</v>
      </c>
      <c r="B49" s="31">
        <f>B50+B51</f>
        <v>228000</v>
      </c>
      <c r="C49" s="34"/>
      <c r="D49" s="34"/>
    </row>
    <row r="50" spans="1:4" ht="14.25" customHeight="1">
      <c r="A50" s="23" t="s">
        <v>28</v>
      </c>
      <c r="B50" s="31">
        <v>205200</v>
      </c>
      <c r="C50" s="34"/>
      <c r="D50" s="34"/>
    </row>
    <row r="51" spans="1:4" ht="15.75" customHeight="1">
      <c r="A51" s="23" t="s">
        <v>29</v>
      </c>
      <c r="B51" s="31">
        <v>22800</v>
      </c>
      <c r="C51" s="34"/>
      <c r="D51" s="34"/>
    </row>
    <row r="52" spans="1:4" ht="30" customHeight="1">
      <c r="A52" s="35" t="s">
        <v>37</v>
      </c>
      <c r="B52" s="31">
        <f>B53+B54</f>
        <v>377777.76</v>
      </c>
      <c r="C52" s="34"/>
      <c r="D52" s="34"/>
    </row>
    <row r="53" spans="1:4" ht="15" customHeight="1">
      <c r="A53" s="23" t="s">
        <v>28</v>
      </c>
      <c r="B53" s="36">
        <v>339999.98</v>
      </c>
      <c r="C53" s="34"/>
      <c r="D53" s="34"/>
    </row>
    <row r="54" spans="1:4" ht="15" customHeight="1">
      <c r="A54" s="23" t="s">
        <v>29</v>
      </c>
      <c r="B54" s="36">
        <v>37777.78</v>
      </c>
      <c r="C54" s="34"/>
      <c r="D54" s="34"/>
    </row>
    <row r="55" spans="1:4" ht="30" customHeight="1">
      <c r="A55" s="35" t="s">
        <v>38</v>
      </c>
      <c r="B55" s="31">
        <f>B56+B57</f>
        <v>600000</v>
      </c>
      <c r="C55" s="34"/>
      <c r="D55" s="34"/>
    </row>
    <row r="56" spans="1:4" ht="18.75" customHeight="1">
      <c r="A56" s="23" t="s">
        <v>28</v>
      </c>
      <c r="B56" s="31">
        <v>540000</v>
      </c>
      <c r="C56" s="34"/>
      <c r="D56" s="34"/>
    </row>
    <row r="57" spans="1:4" ht="18" customHeight="1">
      <c r="A57" s="23" t="s">
        <v>29</v>
      </c>
      <c r="B57" s="31">
        <v>60000</v>
      </c>
      <c r="C57" s="34"/>
      <c r="D57" s="34"/>
    </row>
    <row r="58" spans="1:4" ht="41.25" customHeight="1">
      <c r="A58" s="35" t="s">
        <v>39</v>
      </c>
      <c r="B58" s="31">
        <f>B59+B60</f>
        <v>720000</v>
      </c>
      <c r="C58" s="34"/>
      <c r="D58" s="34"/>
    </row>
    <row r="59" spans="1:4" ht="20.25" customHeight="1">
      <c r="A59" s="23" t="s">
        <v>28</v>
      </c>
      <c r="B59" s="31">
        <v>648000</v>
      </c>
      <c r="C59" s="34"/>
      <c r="D59" s="34"/>
    </row>
    <row r="60" spans="1:4" ht="18" customHeight="1">
      <c r="A60" s="23" t="s">
        <v>29</v>
      </c>
      <c r="B60" s="31">
        <v>72000</v>
      </c>
      <c r="C60" s="34"/>
      <c r="D60" s="34"/>
    </row>
    <row r="61" spans="1:4" ht="30" hidden="1" customHeight="1">
      <c r="A61" s="35" t="s">
        <v>40</v>
      </c>
      <c r="B61" s="31">
        <f>B62+B63</f>
        <v>0</v>
      </c>
      <c r="C61" s="31">
        <f>C62+C63</f>
        <v>0</v>
      </c>
      <c r="D61" s="34"/>
    </row>
    <row r="62" spans="1:4" ht="18.75" hidden="1" customHeight="1">
      <c r="A62" s="23" t="s">
        <v>28</v>
      </c>
      <c r="B62" s="31"/>
      <c r="C62" s="31"/>
      <c r="D62" s="34"/>
    </row>
    <row r="63" spans="1:4" ht="20.25" hidden="1" customHeight="1">
      <c r="A63" s="23" t="s">
        <v>29</v>
      </c>
      <c r="B63" s="31"/>
      <c r="C63" s="31"/>
      <c r="D63" s="34"/>
    </row>
    <row r="64" spans="1:4" ht="30" hidden="1" customHeight="1">
      <c r="A64" s="35" t="s">
        <v>41</v>
      </c>
      <c r="B64" s="31">
        <f>B65+B66</f>
        <v>0</v>
      </c>
      <c r="C64" s="31">
        <f>C65+C66</f>
        <v>0</v>
      </c>
      <c r="D64" s="34"/>
    </row>
    <row r="65" spans="1:4" ht="18.75" hidden="1" customHeight="1">
      <c r="A65" s="23" t="s">
        <v>28</v>
      </c>
      <c r="B65" s="31"/>
      <c r="C65" s="31"/>
      <c r="D65" s="34"/>
    </row>
    <row r="66" spans="1:4" ht="18" hidden="1" customHeight="1">
      <c r="A66" s="23" t="s">
        <v>29</v>
      </c>
      <c r="B66" s="31"/>
      <c r="C66" s="31"/>
      <c r="D66" s="34"/>
    </row>
    <row r="67" spans="1:4" ht="30" customHeight="1">
      <c r="A67" s="35" t="s">
        <v>42</v>
      </c>
      <c r="B67" s="31">
        <f>B68+B69</f>
        <v>170000</v>
      </c>
      <c r="C67" s="34"/>
      <c r="D67" s="34"/>
    </row>
    <row r="68" spans="1:4" ht="18.75" customHeight="1">
      <c r="A68" s="23" t="s">
        <v>28</v>
      </c>
      <c r="B68" s="31">
        <v>153000</v>
      </c>
      <c r="C68" s="34"/>
      <c r="D68" s="34"/>
    </row>
    <row r="69" spans="1:4" ht="19.5" customHeight="1">
      <c r="A69" s="23" t="s">
        <v>29</v>
      </c>
      <c r="B69" s="31">
        <v>17000</v>
      </c>
      <c r="C69" s="34"/>
      <c r="D69" s="34"/>
    </row>
    <row r="70" spans="1:4" ht="30" customHeight="1">
      <c r="A70" s="35" t="s">
        <v>43</v>
      </c>
      <c r="B70" s="31">
        <f>B71+B72</f>
        <v>340000</v>
      </c>
      <c r="C70" s="32"/>
      <c r="D70" s="32"/>
    </row>
    <row r="71" spans="1:4" ht="15.75" customHeight="1">
      <c r="A71" s="23" t="s">
        <v>28</v>
      </c>
      <c r="B71" s="31">
        <v>306000</v>
      </c>
      <c r="C71" s="32"/>
      <c r="D71" s="32"/>
    </row>
    <row r="72" spans="1:4" ht="18" customHeight="1">
      <c r="A72" s="23" t="s">
        <v>29</v>
      </c>
      <c r="B72" s="31">
        <v>34000</v>
      </c>
      <c r="C72" s="32"/>
      <c r="D72" s="32"/>
    </row>
    <row r="73" spans="1:4" ht="30" customHeight="1">
      <c r="A73" s="35" t="s">
        <v>44</v>
      </c>
      <c r="B73" s="31">
        <f>B74+B75</f>
        <v>220733.57</v>
      </c>
      <c r="C73" s="34"/>
      <c r="D73" s="34"/>
    </row>
    <row r="74" spans="1:4" ht="13.5" customHeight="1">
      <c r="A74" s="23" t="s">
        <v>28</v>
      </c>
      <c r="B74" s="37">
        <v>198660.21</v>
      </c>
      <c r="C74" s="34"/>
      <c r="D74" s="34"/>
    </row>
    <row r="75" spans="1:4" ht="15" customHeight="1">
      <c r="A75" s="23" t="s">
        <v>29</v>
      </c>
      <c r="B75" s="37">
        <v>22073.360000000001</v>
      </c>
      <c r="C75" s="34"/>
      <c r="D75" s="34"/>
    </row>
    <row r="76" spans="1:4" ht="30" customHeight="1">
      <c r="A76" s="35" t="s">
        <v>45</v>
      </c>
      <c r="B76" s="31">
        <f>B77+B78</f>
        <v>550000</v>
      </c>
      <c r="C76" s="34"/>
      <c r="D76" s="34"/>
    </row>
    <row r="77" spans="1:4" ht="15" customHeight="1">
      <c r="A77" s="23" t="s">
        <v>28</v>
      </c>
      <c r="B77" s="31">
        <v>495000</v>
      </c>
      <c r="C77" s="34"/>
      <c r="D77" s="34"/>
    </row>
    <row r="78" spans="1:4" ht="16.5" customHeight="1">
      <c r="A78" s="23" t="s">
        <v>29</v>
      </c>
      <c r="B78" s="31">
        <v>55000</v>
      </c>
      <c r="C78" s="34"/>
      <c r="D78" s="34"/>
    </row>
    <row r="79" spans="1:4" ht="30" customHeight="1">
      <c r="A79" s="35" t="s">
        <v>46</v>
      </c>
      <c r="B79" s="31">
        <f>B80+B81</f>
        <v>597000</v>
      </c>
      <c r="C79" s="34"/>
      <c r="D79" s="34"/>
    </row>
    <row r="80" spans="1:4" ht="14.25" customHeight="1">
      <c r="A80" s="23" t="s">
        <v>28</v>
      </c>
      <c r="B80" s="38">
        <v>537300</v>
      </c>
      <c r="C80" s="34"/>
      <c r="D80" s="34"/>
    </row>
    <row r="81" spans="1:4" ht="16.5" customHeight="1">
      <c r="A81" s="23" t="s">
        <v>29</v>
      </c>
      <c r="B81" s="31">
        <v>59700</v>
      </c>
      <c r="C81" s="34"/>
      <c r="D81" s="34"/>
    </row>
    <row r="82" spans="1:4" ht="41.25" customHeight="1">
      <c r="A82" s="35" t="s">
        <v>47</v>
      </c>
      <c r="B82" s="31">
        <f>B83+B84</f>
        <v>12200000</v>
      </c>
      <c r="C82" s="39"/>
      <c r="D82" s="39"/>
    </row>
    <row r="83" spans="1:4" ht="20.25" customHeight="1">
      <c r="A83" s="23" t="s">
        <v>28</v>
      </c>
      <c r="B83" s="38">
        <v>10980000</v>
      </c>
      <c r="C83" s="39"/>
      <c r="D83" s="39"/>
    </row>
    <row r="84" spans="1:4" ht="18" customHeight="1">
      <c r="A84" s="23" t="s">
        <v>29</v>
      </c>
      <c r="B84" s="31">
        <v>1220000</v>
      </c>
      <c r="C84" s="39"/>
      <c r="D84" s="39"/>
    </row>
    <row r="85" spans="1:4" ht="30" customHeight="1">
      <c r="A85" s="35" t="s">
        <v>48</v>
      </c>
      <c r="B85" s="31">
        <f>B86+B87</f>
        <v>1149025.69</v>
      </c>
      <c r="C85" s="34"/>
      <c r="D85" s="34"/>
    </row>
    <row r="86" spans="1:4" ht="15.75" customHeight="1">
      <c r="A86" s="23" t="s">
        <v>28</v>
      </c>
      <c r="B86" s="38">
        <v>1034123.12</v>
      </c>
      <c r="C86" s="34"/>
      <c r="D86" s="34"/>
    </row>
    <row r="87" spans="1:4" ht="18" customHeight="1">
      <c r="A87" s="23" t="s">
        <v>29</v>
      </c>
      <c r="B87" s="38">
        <v>114902.57</v>
      </c>
      <c r="C87" s="34"/>
      <c r="D87" s="34"/>
    </row>
    <row r="88" spans="1:4" ht="30" customHeight="1">
      <c r="A88" s="35" t="s">
        <v>49</v>
      </c>
      <c r="B88" s="31">
        <f>B89+B90</f>
        <v>332330</v>
      </c>
      <c r="C88" s="34"/>
      <c r="D88" s="34"/>
    </row>
    <row r="89" spans="1:4" ht="16.5" customHeight="1">
      <c r="A89" s="23" t="s">
        <v>28</v>
      </c>
      <c r="B89" s="38">
        <v>299097</v>
      </c>
      <c r="C89" s="34"/>
      <c r="D89" s="34"/>
    </row>
    <row r="90" spans="1:4" ht="12.75" customHeight="1">
      <c r="A90" s="23" t="s">
        <v>29</v>
      </c>
      <c r="B90" s="31">
        <v>33233</v>
      </c>
      <c r="C90" s="34"/>
      <c r="D90" s="34"/>
    </row>
    <row r="91" spans="1:4" ht="30" customHeight="1">
      <c r="A91" s="35" t="s">
        <v>50</v>
      </c>
      <c r="B91" s="31">
        <f>B92+B93</f>
        <v>516592.06</v>
      </c>
      <c r="C91" s="34"/>
      <c r="D91" s="34"/>
    </row>
    <row r="92" spans="1:4" ht="15.75" customHeight="1">
      <c r="A92" s="23" t="s">
        <v>28</v>
      </c>
      <c r="B92" s="38">
        <v>464932.85</v>
      </c>
      <c r="C92" s="34"/>
      <c r="D92" s="34"/>
    </row>
    <row r="93" spans="1:4" ht="17.25" customHeight="1">
      <c r="A93" s="23" t="s">
        <v>29</v>
      </c>
      <c r="B93" s="38">
        <v>51659.21</v>
      </c>
      <c r="C93" s="34"/>
      <c r="D93" s="34"/>
    </row>
    <row r="94" spans="1:4" ht="30" customHeight="1">
      <c r="A94" s="35" t="s">
        <v>51</v>
      </c>
      <c r="B94" s="31">
        <f>B95+B96</f>
        <v>209757.94</v>
      </c>
      <c r="C94" s="34"/>
      <c r="D94" s="34"/>
    </row>
    <row r="95" spans="1:4" ht="18" customHeight="1">
      <c r="A95" s="23" t="s">
        <v>28</v>
      </c>
      <c r="B95" s="38">
        <v>188782.15</v>
      </c>
      <c r="C95" s="34"/>
      <c r="D95" s="34"/>
    </row>
    <row r="96" spans="1:4" ht="16.5" customHeight="1">
      <c r="A96" s="23" t="s">
        <v>29</v>
      </c>
      <c r="B96" s="38">
        <v>20975.79</v>
      </c>
      <c r="C96" s="34"/>
      <c r="D96" s="34"/>
    </row>
    <row r="97" spans="1:4" ht="30" customHeight="1">
      <c r="A97" s="35" t="s">
        <v>52</v>
      </c>
      <c r="B97" s="31">
        <f>B98+B99</f>
        <v>368150</v>
      </c>
      <c r="C97" s="34"/>
      <c r="D97" s="34"/>
    </row>
    <row r="98" spans="1:4" ht="13.5" customHeight="1">
      <c r="A98" s="23" t="s">
        <v>28</v>
      </c>
      <c r="B98" s="38">
        <v>331335</v>
      </c>
      <c r="C98" s="34"/>
      <c r="D98" s="34"/>
    </row>
    <row r="99" spans="1:4" ht="15.75" customHeight="1">
      <c r="A99" s="23" t="s">
        <v>29</v>
      </c>
      <c r="B99" s="38">
        <v>36815</v>
      </c>
      <c r="C99" s="34"/>
      <c r="D99" s="34"/>
    </row>
    <row r="100" spans="1:4" ht="29.25" customHeight="1">
      <c r="A100" s="23" t="s">
        <v>53</v>
      </c>
      <c r="B100" s="40">
        <f>B101+B102</f>
        <v>221111.12</v>
      </c>
      <c r="C100" s="32"/>
      <c r="D100" s="32"/>
    </row>
    <row r="101" spans="1:4" ht="15" customHeight="1">
      <c r="A101" s="23" t="s">
        <v>28</v>
      </c>
      <c r="B101" s="37">
        <v>199000.01</v>
      </c>
      <c r="C101" s="32"/>
      <c r="D101" s="32"/>
    </row>
    <row r="102" spans="1:4" ht="14.25" customHeight="1">
      <c r="A102" s="23" t="s">
        <v>29</v>
      </c>
      <c r="B102" s="37">
        <v>22111.11</v>
      </c>
      <c r="C102" s="32"/>
      <c r="D102" s="32"/>
    </row>
    <row r="103" spans="1:4" ht="30" customHeight="1">
      <c r="A103" s="35" t="s">
        <v>54</v>
      </c>
      <c r="B103" s="31">
        <f>B104+B105</f>
        <v>119400</v>
      </c>
      <c r="C103" s="34"/>
      <c r="D103" s="34"/>
    </row>
    <row r="104" spans="1:4" ht="16.5" customHeight="1">
      <c r="A104" s="23" t="s">
        <v>28</v>
      </c>
      <c r="B104" s="38">
        <v>107460</v>
      </c>
      <c r="C104" s="34"/>
      <c r="D104" s="34"/>
    </row>
    <row r="105" spans="1:4" ht="18.75" customHeight="1">
      <c r="A105" s="23" t="s">
        <v>29</v>
      </c>
      <c r="B105" s="31">
        <v>11940</v>
      </c>
      <c r="C105" s="34"/>
      <c r="D105" s="34"/>
    </row>
    <row r="106" spans="1:4" ht="30" customHeight="1">
      <c r="A106" s="35" t="s">
        <v>55</v>
      </c>
      <c r="B106" s="31">
        <f>B107+B108</f>
        <v>399999.41</v>
      </c>
      <c r="C106" s="34"/>
      <c r="D106" s="34"/>
    </row>
    <row r="107" spans="1:4" ht="15.75" customHeight="1">
      <c r="A107" s="23" t="s">
        <v>28</v>
      </c>
      <c r="B107" s="38">
        <v>359999.47</v>
      </c>
      <c r="C107" s="34"/>
      <c r="D107" s="34"/>
    </row>
    <row r="108" spans="1:4" ht="18" customHeight="1">
      <c r="A108" s="23" t="s">
        <v>29</v>
      </c>
      <c r="B108" s="38">
        <v>39999.94</v>
      </c>
      <c r="C108" s="34"/>
      <c r="D108" s="34"/>
    </row>
    <row r="109" spans="1:4" ht="30" customHeight="1">
      <c r="A109" s="35" t="s">
        <v>56</v>
      </c>
      <c r="B109" s="31">
        <f>B110+B111</f>
        <v>1111916.5999999999</v>
      </c>
      <c r="C109" s="34"/>
      <c r="D109" s="39"/>
    </row>
    <row r="110" spans="1:4" ht="19.5" customHeight="1">
      <c r="A110" s="23" t="s">
        <v>28</v>
      </c>
      <c r="B110" s="38">
        <v>1000724.94</v>
      </c>
      <c r="C110" s="34"/>
      <c r="D110" s="39"/>
    </row>
    <row r="111" spans="1:4" ht="21" customHeight="1">
      <c r="A111" s="23" t="s">
        <v>29</v>
      </c>
      <c r="B111" s="38">
        <v>111191.66</v>
      </c>
      <c r="C111" s="34"/>
      <c r="D111" s="39"/>
    </row>
    <row r="112" spans="1:4" ht="30" customHeight="1">
      <c r="A112" s="35" t="s">
        <v>57</v>
      </c>
      <c r="B112" s="31">
        <f>B113+B114</f>
        <v>1730299.6099999999</v>
      </c>
      <c r="C112" s="34"/>
      <c r="D112" s="34"/>
    </row>
    <row r="113" spans="1:4" ht="19.5" customHeight="1">
      <c r="A113" s="23" t="s">
        <v>28</v>
      </c>
      <c r="B113" s="38">
        <v>1557269.65</v>
      </c>
      <c r="C113" s="34"/>
      <c r="D113" s="34"/>
    </row>
    <row r="114" spans="1:4" ht="18.75" customHeight="1">
      <c r="A114" s="23" t="s">
        <v>29</v>
      </c>
      <c r="B114" s="38">
        <v>173029.96</v>
      </c>
      <c r="C114" s="34"/>
      <c r="D114" s="34"/>
    </row>
    <row r="115" spans="1:4" ht="30" customHeight="1">
      <c r="A115" s="35" t="s">
        <v>58</v>
      </c>
      <c r="B115" s="31">
        <f>B116+B117</f>
        <v>1043814.57</v>
      </c>
      <c r="C115" s="34"/>
      <c r="D115" s="34"/>
    </row>
    <row r="116" spans="1:4" ht="21" customHeight="1">
      <c r="A116" s="23" t="s">
        <v>28</v>
      </c>
      <c r="B116" s="38">
        <v>939433.11</v>
      </c>
      <c r="C116" s="34"/>
      <c r="D116" s="34"/>
    </row>
    <row r="117" spans="1:4" ht="17.25" customHeight="1">
      <c r="A117" s="23" t="s">
        <v>29</v>
      </c>
      <c r="B117" s="38">
        <v>104381.46</v>
      </c>
      <c r="C117" s="34"/>
      <c r="D117" s="34"/>
    </row>
    <row r="118" spans="1:4" ht="30" customHeight="1">
      <c r="A118" s="35" t="s">
        <v>59</v>
      </c>
      <c r="B118" s="31">
        <f>B119+B120</f>
        <v>1529703.05</v>
      </c>
      <c r="C118" s="34"/>
      <c r="D118" s="34"/>
    </row>
    <row r="119" spans="1:4" ht="18.75" customHeight="1">
      <c r="A119" s="23" t="s">
        <v>28</v>
      </c>
      <c r="B119" s="38">
        <v>1376732.75</v>
      </c>
      <c r="C119" s="34"/>
      <c r="D119" s="34"/>
    </row>
    <row r="120" spans="1:4" ht="21" customHeight="1">
      <c r="A120" s="23" t="s">
        <v>29</v>
      </c>
      <c r="B120" s="38">
        <v>152970.29999999999</v>
      </c>
      <c r="C120" s="34"/>
      <c r="D120" s="34"/>
    </row>
    <row r="121" spans="1:4" ht="30" customHeight="1">
      <c r="A121" s="35" t="s">
        <v>60</v>
      </c>
      <c r="B121" s="31">
        <f>B122+B123</f>
        <v>306572.49</v>
      </c>
      <c r="C121" s="34"/>
      <c r="D121" s="34"/>
    </row>
    <row r="122" spans="1:4" ht="18.75" customHeight="1">
      <c r="A122" s="23" t="s">
        <v>28</v>
      </c>
      <c r="B122" s="38">
        <v>275915.24</v>
      </c>
      <c r="C122" s="34"/>
      <c r="D122" s="34"/>
    </row>
    <row r="123" spans="1:4" ht="19.5" customHeight="1">
      <c r="A123" s="23" t="s">
        <v>29</v>
      </c>
      <c r="B123" s="38">
        <v>30657.25</v>
      </c>
      <c r="C123" s="34"/>
      <c r="D123" s="34"/>
    </row>
    <row r="124" spans="1:4" ht="29.25" customHeight="1">
      <c r="A124" s="35" t="s">
        <v>61</v>
      </c>
      <c r="B124" s="31">
        <f>B125+B126</f>
        <v>3232666.66</v>
      </c>
      <c r="C124" s="32"/>
      <c r="D124" s="32"/>
    </row>
    <row r="125" spans="1:4" ht="15.75" customHeight="1">
      <c r="A125" s="23" t="s">
        <v>28</v>
      </c>
      <c r="B125" s="38">
        <v>2909399.98</v>
      </c>
      <c r="C125" s="34"/>
      <c r="D125" s="32"/>
    </row>
    <row r="126" spans="1:4" ht="17.25" customHeight="1">
      <c r="A126" s="23" t="s">
        <v>29</v>
      </c>
      <c r="B126" s="38">
        <v>323266.68</v>
      </c>
      <c r="C126" s="34"/>
      <c r="D126" s="32"/>
    </row>
    <row r="127" spans="1:4" ht="58.5" hidden="1" customHeight="1">
      <c r="A127" s="33" t="s">
        <v>62</v>
      </c>
      <c r="B127" s="31">
        <f>B128+B129</f>
        <v>0</v>
      </c>
      <c r="C127" s="32"/>
      <c r="D127" s="32"/>
    </row>
    <row r="128" spans="1:4" ht="21.75" hidden="1" customHeight="1">
      <c r="A128" s="23" t="s">
        <v>28</v>
      </c>
      <c r="B128" s="31">
        <v>0</v>
      </c>
      <c r="C128" s="32"/>
      <c r="D128" s="32"/>
    </row>
    <row r="129" spans="1:4" ht="15.75" hidden="1" customHeight="1">
      <c r="A129" s="23" t="s">
        <v>29</v>
      </c>
      <c r="B129" s="31">
        <v>0</v>
      </c>
      <c r="C129" s="32"/>
      <c r="D129" s="32"/>
    </row>
    <row r="130" spans="1:4" ht="36.75" hidden="1" customHeight="1">
      <c r="A130" s="33" t="s">
        <v>63</v>
      </c>
      <c r="B130" s="31">
        <f>B131+B132</f>
        <v>0</v>
      </c>
      <c r="C130" s="32"/>
      <c r="D130" s="32"/>
    </row>
    <row r="131" spans="1:4" ht="15.75" hidden="1" customHeight="1">
      <c r="A131" s="23" t="s">
        <v>28</v>
      </c>
      <c r="B131" s="31"/>
      <c r="C131" s="32"/>
      <c r="D131" s="32"/>
    </row>
    <row r="132" spans="1:4" ht="15.75" hidden="1" customHeight="1">
      <c r="A132" s="23" t="s">
        <v>29</v>
      </c>
      <c r="B132" s="31"/>
      <c r="C132" s="32"/>
      <c r="D132" s="32"/>
    </row>
    <row r="133" spans="1:4" ht="65.25" hidden="1" customHeight="1">
      <c r="A133" s="41" t="s">
        <v>64</v>
      </c>
      <c r="B133" s="31"/>
      <c r="C133" s="32"/>
      <c r="D133" s="32"/>
    </row>
    <row r="134" spans="1:4" ht="15.75" hidden="1" customHeight="1">
      <c r="A134" s="23" t="s">
        <v>28</v>
      </c>
      <c r="B134" s="31"/>
      <c r="C134" s="32"/>
      <c r="D134" s="32"/>
    </row>
    <row r="135" spans="1:4" ht="15.75" hidden="1" customHeight="1">
      <c r="A135" s="23" t="s">
        <v>29</v>
      </c>
      <c r="B135" s="31"/>
      <c r="C135" s="32"/>
      <c r="D135" s="32"/>
    </row>
    <row r="136" spans="1:4" ht="54" hidden="1" customHeight="1">
      <c r="A136" s="41" t="s">
        <v>65</v>
      </c>
      <c r="B136" s="31"/>
      <c r="C136" s="32"/>
      <c r="D136" s="32"/>
    </row>
    <row r="137" spans="1:4" ht="15.75" hidden="1" customHeight="1">
      <c r="A137" s="23" t="s">
        <v>28</v>
      </c>
      <c r="B137" s="31"/>
      <c r="C137" s="32"/>
      <c r="D137" s="32"/>
    </row>
    <row r="138" spans="1:4" ht="15.75" hidden="1" customHeight="1">
      <c r="A138" s="23" t="s">
        <v>29</v>
      </c>
      <c r="B138" s="31"/>
      <c r="C138" s="32"/>
      <c r="D138" s="32"/>
    </row>
    <row r="139" spans="1:4" ht="24" hidden="1" customHeight="1">
      <c r="A139" s="41" t="s">
        <v>66</v>
      </c>
      <c r="B139" s="31"/>
      <c r="C139" s="32"/>
      <c r="D139" s="32"/>
    </row>
    <row r="140" spans="1:4" ht="15.75" hidden="1" customHeight="1">
      <c r="A140" s="23" t="s">
        <v>28</v>
      </c>
      <c r="B140" s="31"/>
      <c r="C140" s="32"/>
      <c r="D140" s="32"/>
    </row>
    <row r="141" spans="1:4" ht="15.75" hidden="1" customHeight="1">
      <c r="A141" s="23" t="s">
        <v>29</v>
      </c>
      <c r="B141" s="31"/>
      <c r="C141" s="32"/>
      <c r="D141" s="32"/>
    </row>
    <row r="142" spans="1:4" ht="56.25" hidden="1" customHeight="1">
      <c r="A142" s="41" t="s">
        <v>67</v>
      </c>
      <c r="B142" s="31"/>
      <c r="C142" s="32"/>
      <c r="D142" s="32"/>
    </row>
    <row r="143" spans="1:4" ht="15.75" hidden="1" customHeight="1">
      <c r="A143" s="23" t="s">
        <v>28</v>
      </c>
      <c r="B143" s="31"/>
      <c r="C143" s="32"/>
      <c r="D143" s="32"/>
    </row>
    <row r="144" spans="1:4" ht="15.75" hidden="1" customHeight="1">
      <c r="A144" s="23" t="s">
        <v>29</v>
      </c>
      <c r="B144" s="31"/>
      <c r="C144" s="32"/>
      <c r="D144" s="32"/>
    </row>
    <row r="145" spans="1:4" ht="29.25" customHeight="1">
      <c r="A145" s="41" t="s">
        <v>68</v>
      </c>
      <c r="B145" s="31">
        <f>B146+B147</f>
        <v>2832338.8</v>
      </c>
      <c r="C145" s="32"/>
      <c r="D145" s="32"/>
    </row>
    <row r="146" spans="1:4" ht="15.75" customHeight="1">
      <c r="A146" s="23" t="s">
        <v>28</v>
      </c>
      <c r="B146" s="31">
        <v>2549104.92</v>
      </c>
      <c r="C146" s="32"/>
      <c r="D146" s="32"/>
    </row>
    <row r="147" spans="1:4" ht="15.75" customHeight="1">
      <c r="A147" s="23" t="s">
        <v>29</v>
      </c>
      <c r="B147" s="31">
        <v>283233.88</v>
      </c>
      <c r="C147" s="32"/>
      <c r="D147" s="32"/>
    </row>
    <row r="148" spans="1:4" ht="41.25" customHeight="1">
      <c r="A148" s="41" t="s">
        <v>69</v>
      </c>
      <c r="B148" s="31">
        <f>B149+B150</f>
        <v>994410.76</v>
      </c>
      <c r="C148" s="32"/>
      <c r="D148" s="32"/>
    </row>
    <row r="149" spans="1:4" ht="15.75" customHeight="1">
      <c r="A149" s="23" t="s">
        <v>28</v>
      </c>
      <c r="B149" s="31">
        <v>882625.96</v>
      </c>
      <c r="C149" s="32"/>
      <c r="D149" s="32"/>
    </row>
    <row r="150" spans="1:4" ht="15.75" customHeight="1">
      <c r="A150" s="23" t="s">
        <v>29</v>
      </c>
      <c r="B150" s="31">
        <v>111784.8</v>
      </c>
      <c r="C150" s="32"/>
      <c r="D150" s="32"/>
    </row>
    <row r="151" spans="1:4" ht="40.5" customHeight="1">
      <c r="A151" s="41" t="s">
        <v>70</v>
      </c>
      <c r="B151" s="31">
        <f>B152+B153</f>
        <v>8753747.3200000003</v>
      </c>
      <c r="C151" s="32"/>
      <c r="D151" s="32"/>
    </row>
    <row r="152" spans="1:4" ht="15.75" customHeight="1">
      <c r="A152" s="23" t="s">
        <v>28</v>
      </c>
      <c r="B152" s="31">
        <v>7873973.7199999997</v>
      </c>
      <c r="C152" s="32"/>
      <c r="D152" s="32"/>
    </row>
    <row r="153" spans="1:4" ht="15.75" customHeight="1">
      <c r="A153" s="23" t="s">
        <v>29</v>
      </c>
      <c r="B153" s="31">
        <v>879773.6</v>
      </c>
      <c r="C153" s="32"/>
      <c r="D153" s="32"/>
    </row>
    <row r="154" spans="1:4" ht="37.5" customHeight="1">
      <c r="A154" s="41" t="s">
        <v>71</v>
      </c>
      <c r="B154" s="31">
        <f>B155+B156</f>
        <v>446034.67</v>
      </c>
      <c r="C154" s="32"/>
      <c r="D154" s="32"/>
    </row>
    <row r="155" spans="1:4" ht="15.75" customHeight="1">
      <c r="A155" s="23" t="s">
        <v>28</v>
      </c>
      <c r="B155" s="31">
        <v>384639.67</v>
      </c>
      <c r="C155" s="32"/>
      <c r="D155" s="32"/>
    </row>
    <row r="156" spans="1:4" ht="15.75" customHeight="1">
      <c r="A156" s="23" t="s">
        <v>29</v>
      </c>
      <c r="B156" s="31">
        <v>61395</v>
      </c>
      <c r="C156" s="32"/>
      <c r="D156" s="32"/>
    </row>
    <row r="157" spans="1:4" ht="46.5" customHeight="1">
      <c r="A157" s="41" t="s">
        <v>72</v>
      </c>
      <c r="B157" s="31">
        <f>B158+B159</f>
        <v>310270.84999999998</v>
      </c>
      <c r="C157" s="31"/>
      <c r="D157" s="32"/>
    </row>
    <row r="158" spans="1:4" ht="15.75" customHeight="1">
      <c r="A158" s="23" t="s">
        <v>28</v>
      </c>
      <c r="B158" s="31">
        <v>279087.84999999998</v>
      </c>
      <c r="C158" s="32"/>
      <c r="D158" s="32"/>
    </row>
    <row r="159" spans="1:4" ht="15.75" customHeight="1">
      <c r="A159" s="23" t="s">
        <v>29</v>
      </c>
      <c r="B159" s="31">
        <v>31183</v>
      </c>
      <c r="C159" s="32"/>
      <c r="D159" s="32"/>
    </row>
    <row r="160" spans="1:4" ht="37.5" customHeight="1">
      <c r="A160" s="42" t="s">
        <v>73</v>
      </c>
      <c r="B160" s="31">
        <f>B161+B162</f>
        <v>1236655.6500000001</v>
      </c>
      <c r="C160" s="31"/>
      <c r="D160" s="32"/>
    </row>
    <row r="161" spans="1:4" ht="15.75" customHeight="1">
      <c r="A161" s="23" t="s">
        <v>28</v>
      </c>
      <c r="B161" s="43" t="s">
        <v>74</v>
      </c>
      <c r="C161" s="44"/>
      <c r="D161" s="32"/>
    </row>
    <row r="162" spans="1:4" ht="15.75" customHeight="1">
      <c r="A162" s="23" t="s">
        <v>29</v>
      </c>
      <c r="B162" s="43" t="s">
        <v>75</v>
      </c>
      <c r="C162" s="44"/>
      <c r="D162" s="32"/>
    </row>
    <row r="163" spans="1:4" ht="42.75" customHeight="1">
      <c r="A163" s="42" t="s">
        <v>76</v>
      </c>
      <c r="B163" s="31">
        <f>B164+B165</f>
        <v>3843221</v>
      </c>
      <c r="C163" s="31"/>
      <c r="D163" s="32"/>
    </row>
    <row r="164" spans="1:4" ht="15.75" customHeight="1">
      <c r="A164" s="23" t="s">
        <v>28</v>
      </c>
      <c r="B164" s="45" t="s">
        <v>77</v>
      </c>
      <c r="C164" s="44"/>
      <c r="D164" s="32"/>
    </row>
    <row r="165" spans="1:4" ht="15.75" customHeight="1">
      <c r="A165" s="23" t="s">
        <v>29</v>
      </c>
      <c r="B165" s="43" t="s">
        <v>78</v>
      </c>
      <c r="C165" s="44"/>
      <c r="D165" s="32"/>
    </row>
    <row r="166" spans="1:4" ht="39" customHeight="1">
      <c r="A166" s="42" t="s">
        <v>79</v>
      </c>
      <c r="B166" s="31">
        <f>B167+B168</f>
        <v>6457780</v>
      </c>
      <c r="C166" s="31"/>
      <c r="D166" s="32"/>
    </row>
    <row r="167" spans="1:4" ht="15.75" customHeight="1">
      <c r="A167" s="23" t="s">
        <v>28</v>
      </c>
      <c r="B167" s="43" t="s">
        <v>80</v>
      </c>
      <c r="C167" s="44"/>
      <c r="D167" s="32"/>
    </row>
    <row r="168" spans="1:4" ht="15.75" customHeight="1">
      <c r="A168" s="23" t="s">
        <v>29</v>
      </c>
      <c r="B168" s="43" t="s">
        <v>81</v>
      </c>
      <c r="C168" s="44"/>
      <c r="D168" s="32"/>
    </row>
    <row r="169" spans="1:4" ht="34.5" customHeight="1">
      <c r="A169" s="42" t="s">
        <v>82</v>
      </c>
      <c r="B169" s="31">
        <f>B170+B171</f>
        <v>210003.97</v>
      </c>
      <c r="C169" s="31"/>
      <c r="D169" s="32"/>
    </row>
    <row r="170" spans="1:4" ht="15.75" customHeight="1">
      <c r="A170" s="23" t="s">
        <v>28</v>
      </c>
      <c r="B170" s="43" t="s">
        <v>83</v>
      </c>
      <c r="C170" s="44"/>
      <c r="D170" s="32"/>
    </row>
    <row r="171" spans="1:4" ht="15.75" customHeight="1">
      <c r="A171" s="23" t="s">
        <v>29</v>
      </c>
      <c r="B171" s="43" t="s">
        <v>84</v>
      </c>
      <c r="C171" s="44"/>
      <c r="D171" s="32"/>
    </row>
    <row r="172" spans="1:4" ht="33.75" customHeight="1">
      <c r="A172" s="42" t="s">
        <v>85</v>
      </c>
      <c r="B172" s="31">
        <f>B173+B174</f>
        <v>218587.51</v>
      </c>
      <c r="C172" s="31"/>
      <c r="D172" s="32"/>
    </row>
    <row r="173" spans="1:4" ht="15.75" customHeight="1">
      <c r="A173" s="23" t="s">
        <v>28</v>
      </c>
      <c r="B173" s="43" t="s">
        <v>86</v>
      </c>
      <c r="C173" s="44"/>
      <c r="D173" s="32"/>
    </row>
    <row r="174" spans="1:4" ht="15.75" customHeight="1">
      <c r="A174" s="23" t="s">
        <v>29</v>
      </c>
      <c r="B174" s="43" t="s">
        <v>87</v>
      </c>
      <c r="C174" s="44"/>
      <c r="D174" s="32"/>
    </row>
    <row r="175" spans="1:4" ht="36.75" customHeight="1">
      <c r="A175" s="42" t="s">
        <v>88</v>
      </c>
      <c r="B175" s="31">
        <f>B176+B177</f>
        <v>356957.09</v>
      </c>
      <c r="C175" s="31"/>
      <c r="D175" s="32"/>
    </row>
    <row r="176" spans="1:4" ht="15.75" customHeight="1">
      <c r="A176" s="23" t="s">
        <v>28</v>
      </c>
      <c r="B176" s="43" t="s">
        <v>89</v>
      </c>
      <c r="C176" s="44"/>
      <c r="D176" s="32"/>
    </row>
    <row r="177" spans="1:4" ht="15.75" customHeight="1">
      <c r="A177" s="23" t="s">
        <v>29</v>
      </c>
      <c r="B177" s="43" t="s">
        <v>90</v>
      </c>
      <c r="C177" s="44"/>
      <c r="D177" s="32"/>
    </row>
    <row r="178" spans="1:4" ht="34.5" customHeight="1">
      <c r="A178" s="42" t="s">
        <v>91</v>
      </c>
      <c r="B178" s="31">
        <f>B179+B180</f>
        <v>218471.40999999997</v>
      </c>
      <c r="C178" s="31"/>
      <c r="D178" s="32"/>
    </row>
    <row r="179" spans="1:4" ht="15.75" customHeight="1">
      <c r="A179" s="23" t="s">
        <v>28</v>
      </c>
      <c r="B179" s="43" t="s">
        <v>92</v>
      </c>
      <c r="C179" s="44"/>
      <c r="D179" s="32"/>
    </row>
    <row r="180" spans="1:4" ht="15.75" customHeight="1">
      <c r="A180" s="23" t="s">
        <v>29</v>
      </c>
      <c r="B180" s="43" t="s">
        <v>93</v>
      </c>
      <c r="C180" s="44"/>
      <c r="D180" s="32"/>
    </row>
    <row r="181" spans="1:4" ht="36.75" customHeight="1">
      <c r="A181" s="42" t="s">
        <v>94</v>
      </c>
      <c r="B181" s="31">
        <f>B182+B183</f>
        <v>218471.40999999997</v>
      </c>
      <c r="C181" s="31"/>
      <c r="D181" s="32"/>
    </row>
    <row r="182" spans="1:4" ht="15.75" customHeight="1">
      <c r="A182" s="23" t="s">
        <v>28</v>
      </c>
      <c r="B182" s="43" t="s">
        <v>92</v>
      </c>
      <c r="C182" s="44"/>
      <c r="D182" s="32"/>
    </row>
    <row r="183" spans="1:4" ht="15.75" customHeight="1">
      <c r="A183" s="23" t="s">
        <v>29</v>
      </c>
      <c r="B183" s="43" t="s">
        <v>93</v>
      </c>
      <c r="C183" s="44"/>
      <c r="D183" s="32"/>
    </row>
    <row r="184" spans="1:4" ht="35.25" customHeight="1">
      <c r="A184" s="42" t="s">
        <v>95</v>
      </c>
      <c r="B184" s="31">
        <f>B185+B186</f>
        <v>490843.14</v>
      </c>
      <c r="C184" s="31"/>
      <c r="D184" s="32"/>
    </row>
    <row r="185" spans="1:4" ht="15.75" customHeight="1">
      <c r="A185" s="23" t="s">
        <v>28</v>
      </c>
      <c r="B185" s="43" t="s">
        <v>96</v>
      </c>
      <c r="C185" s="44"/>
      <c r="D185" s="32"/>
    </row>
    <row r="186" spans="1:4" ht="15.75" customHeight="1">
      <c r="A186" s="23" t="s">
        <v>29</v>
      </c>
      <c r="B186" s="43" t="s">
        <v>97</v>
      </c>
      <c r="C186" s="44"/>
      <c r="D186" s="32"/>
    </row>
    <row r="187" spans="1:4" ht="33.75" customHeight="1">
      <c r="A187" s="42" t="s">
        <v>98</v>
      </c>
      <c r="B187" s="31">
        <f>B188+B189</f>
        <v>1063800.27</v>
      </c>
      <c r="C187" s="31"/>
      <c r="D187" s="32"/>
    </row>
    <row r="188" spans="1:4" ht="15.75" customHeight="1">
      <c r="A188" s="23" t="s">
        <v>28</v>
      </c>
      <c r="B188" s="43" t="s">
        <v>99</v>
      </c>
      <c r="C188" s="44"/>
      <c r="D188" s="32"/>
    </row>
    <row r="189" spans="1:4" ht="15.75" customHeight="1">
      <c r="A189" s="23" t="s">
        <v>29</v>
      </c>
      <c r="B189" s="43" t="s">
        <v>100</v>
      </c>
      <c r="C189" s="44"/>
      <c r="D189" s="32"/>
    </row>
    <row r="190" spans="1:4" ht="36" customHeight="1">
      <c r="A190" s="42" t="s">
        <v>101</v>
      </c>
      <c r="B190" s="31">
        <f>B191+B192</f>
        <v>12669394.870000001</v>
      </c>
      <c r="C190" s="31">
        <f>C191+C192</f>
        <v>4616274.13</v>
      </c>
      <c r="D190" s="32"/>
    </row>
    <row r="191" spans="1:4" ht="21" customHeight="1">
      <c r="A191" s="23" t="s">
        <v>28</v>
      </c>
      <c r="B191" s="43">
        <v>11402455.4</v>
      </c>
      <c r="C191" s="43">
        <v>4154646.7</v>
      </c>
      <c r="D191" s="32"/>
    </row>
    <row r="192" spans="1:4" ht="27.75" customHeight="1">
      <c r="A192" s="23" t="s">
        <v>29</v>
      </c>
      <c r="B192" s="43">
        <v>1266939.47</v>
      </c>
      <c r="C192" s="43">
        <v>461627.43</v>
      </c>
      <c r="D192" s="32"/>
    </row>
    <row r="193" spans="1:4" ht="27.75" customHeight="1">
      <c r="A193" s="8" t="s">
        <v>63</v>
      </c>
      <c r="B193" s="31">
        <f>B194+B195</f>
        <v>758070.19000000006</v>
      </c>
      <c r="C193" s="32"/>
      <c r="D193" s="32"/>
    </row>
    <row r="194" spans="1:4" ht="27.75" customHeight="1">
      <c r="A194" s="16" t="s">
        <v>28</v>
      </c>
      <c r="B194" s="46" t="s">
        <v>102</v>
      </c>
      <c r="C194" s="32"/>
      <c r="D194" s="32"/>
    </row>
    <row r="195" spans="1:4" ht="27.75" customHeight="1">
      <c r="A195" s="16" t="s">
        <v>29</v>
      </c>
      <c r="B195" s="46" t="s">
        <v>103</v>
      </c>
      <c r="C195" s="32"/>
      <c r="D195" s="32"/>
    </row>
    <row r="196" spans="1:4" ht="68.25" customHeight="1">
      <c r="A196" s="47" t="s">
        <v>104</v>
      </c>
      <c r="B196" s="31">
        <f>B197+B198</f>
        <v>3341441.9</v>
      </c>
      <c r="C196" s="44"/>
      <c r="D196" s="32"/>
    </row>
    <row r="197" spans="1:4" ht="27.75" customHeight="1">
      <c r="A197" s="16" t="s">
        <v>28</v>
      </c>
      <c r="B197" s="48">
        <v>3007297.71</v>
      </c>
      <c r="C197" s="44"/>
      <c r="D197" s="32"/>
    </row>
    <row r="198" spans="1:4" ht="27.75" customHeight="1">
      <c r="A198" s="16" t="s">
        <v>29</v>
      </c>
      <c r="B198" s="49">
        <v>334144.19</v>
      </c>
      <c r="C198" s="44"/>
      <c r="D198" s="32"/>
    </row>
    <row r="199" spans="1:4" ht="39.75" customHeight="1">
      <c r="A199" s="47" t="s">
        <v>105</v>
      </c>
      <c r="B199" s="31">
        <f>B200+B201</f>
        <v>2354373.52</v>
      </c>
      <c r="C199" s="44"/>
      <c r="D199" s="32"/>
    </row>
    <row r="200" spans="1:4" ht="27.75" customHeight="1">
      <c r="A200" s="16" t="s">
        <v>28</v>
      </c>
      <c r="B200" s="31">
        <v>2118936.17</v>
      </c>
      <c r="C200" s="44"/>
      <c r="D200" s="32"/>
    </row>
    <row r="201" spans="1:4" ht="27.75" customHeight="1">
      <c r="A201" s="23" t="s">
        <v>29</v>
      </c>
      <c r="B201" s="31">
        <v>235437.35</v>
      </c>
      <c r="C201" s="44"/>
      <c r="D201" s="32"/>
    </row>
    <row r="202" spans="1:4" ht="16.5" customHeight="1">
      <c r="A202" s="23" t="s">
        <v>26</v>
      </c>
      <c r="B202" s="50">
        <f>B203+B204</f>
        <v>5188779.6899999995</v>
      </c>
      <c r="C202" s="28">
        <f>C203+C204</f>
        <v>36038836.990000002</v>
      </c>
      <c r="D202" s="28">
        <f>D203+D204</f>
        <v>22496888.899999999</v>
      </c>
    </row>
    <row r="203" spans="1:4" ht="18.75" customHeight="1">
      <c r="A203" s="23" t="s">
        <v>28</v>
      </c>
      <c r="B203" s="51">
        <v>4669901.67</v>
      </c>
      <c r="C203" s="52">
        <v>32434953.300000001</v>
      </c>
      <c r="D203" s="53">
        <v>20247200</v>
      </c>
    </row>
    <row r="204" spans="1:4" ht="18.75" customHeight="1">
      <c r="A204" s="23" t="s">
        <v>29</v>
      </c>
      <c r="B204" s="51">
        <v>518878.02</v>
      </c>
      <c r="C204" s="52">
        <v>3603883.69</v>
      </c>
      <c r="D204" s="28">
        <v>2249688.9</v>
      </c>
    </row>
    <row r="205" spans="1:4" ht="50.25" hidden="1" customHeight="1">
      <c r="A205" s="54" t="s">
        <v>106</v>
      </c>
      <c r="B205" s="55">
        <f t="shared" ref="B205:D206" si="0">B206</f>
        <v>0</v>
      </c>
      <c r="C205" s="55">
        <f t="shared" si="0"/>
        <v>0</v>
      </c>
      <c r="D205" s="55">
        <f t="shared" si="0"/>
        <v>0</v>
      </c>
    </row>
    <row r="206" spans="1:4" ht="34.5" hidden="1" customHeight="1">
      <c r="A206" s="23" t="s">
        <v>107</v>
      </c>
      <c r="B206" s="28">
        <f t="shared" si="0"/>
        <v>0</v>
      </c>
      <c r="C206" s="28">
        <f t="shared" si="0"/>
        <v>0</v>
      </c>
      <c r="D206" s="28">
        <f t="shared" si="0"/>
        <v>0</v>
      </c>
    </row>
    <row r="207" spans="1:4" ht="34.5" hidden="1" customHeight="1">
      <c r="A207" s="20" t="s">
        <v>108</v>
      </c>
      <c r="B207" s="28">
        <f>B209+B210</f>
        <v>0</v>
      </c>
      <c r="C207" s="28">
        <f>C209+C210</f>
        <v>0</v>
      </c>
      <c r="D207" s="28">
        <f>D209+D210</f>
        <v>0</v>
      </c>
    </row>
    <row r="208" spans="1:4" ht="34.5" hidden="1" customHeight="1">
      <c r="A208" s="24" t="s">
        <v>27</v>
      </c>
      <c r="B208" s="28" t="s">
        <v>109</v>
      </c>
      <c r="C208" s="28">
        <v>0</v>
      </c>
      <c r="D208" s="28">
        <v>0</v>
      </c>
    </row>
    <row r="209" spans="1:5" ht="34.5" hidden="1" customHeight="1">
      <c r="A209" s="24" t="s">
        <v>28</v>
      </c>
      <c r="B209" s="28">
        <v>0</v>
      </c>
      <c r="C209" s="28">
        <v>0</v>
      </c>
      <c r="D209" s="28">
        <v>0</v>
      </c>
    </row>
    <row r="210" spans="1:5" ht="34.5" hidden="1" customHeight="1">
      <c r="A210" s="24" t="s">
        <v>29</v>
      </c>
      <c r="B210" s="28">
        <v>0</v>
      </c>
      <c r="C210" s="28">
        <v>0</v>
      </c>
      <c r="D210" s="28">
        <v>0</v>
      </c>
    </row>
    <row r="211" spans="1:5" ht="35.1" customHeight="1">
      <c r="A211" s="56" t="s">
        <v>110</v>
      </c>
      <c r="B211" s="57">
        <f>B212+B215+B233</f>
        <v>18587341.340000004</v>
      </c>
      <c r="C211" s="57">
        <f>C212+C215+C233</f>
        <v>17599868.440000001</v>
      </c>
      <c r="D211" s="57">
        <f>D212+D215+D233</f>
        <v>17599868.440000001</v>
      </c>
      <c r="E211" s="74"/>
    </row>
    <row r="212" spans="1:5" ht="26.25" customHeight="1">
      <c r="A212" s="58" t="s">
        <v>111</v>
      </c>
      <c r="B212" s="59">
        <f>B213+B214</f>
        <v>600000</v>
      </c>
      <c r="C212" s="59">
        <f>C213+C214</f>
        <v>0</v>
      </c>
      <c r="D212" s="59">
        <f>D213+D214</f>
        <v>0</v>
      </c>
    </row>
    <row r="213" spans="1:5" ht="17.25" hidden="1" customHeight="1">
      <c r="A213" s="60" t="s">
        <v>112</v>
      </c>
      <c r="B213" s="28">
        <v>300000</v>
      </c>
      <c r="C213" s="28"/>
      <c r="D213" s="28"/>
    </row>
    <row r="214" spans="1:5" ht="22.5" hidden="1" customHeight="1">
      <c r="A214" s="60" t="s">
        <v>113</v>
      </c>
      <c r="B214" s="28">
        <v>300000</v>
      </c>
      <c r="C214" s="28"/>
      <c r="D214" s="28"/>
    </row>
    <row r="215" spans="1:5" ht="24" customHeight="1">
      <c r="A215" s="58" t="s">
        <v>114</v>
      </c>
      <c r="B215" s="61">
        <v>16757973.17</v>
      </c>
      <c r="C215" s="61">
        <f>C216+C217+C218+C219+C220+C221+C222+C223+C224+C225+C226+C227+C228+C229+C230+C231+C232</f>
        <v>0</v>
      </c>
      <c r="D215" s="61">
        <f>D216+D217+D218+D219+D220+D221+D222+D223+D224+D225+D226+D227+D228+D229+D230+D231+D232</f>
        <v>0</v>
      </c>
      <c r="E215" s="74"/>
    </row>
    <row r="216" spans="1:5" ht="34.5" hidden="1" customHeight="1">
      <c r="A216" s="60" t="s">
        <v>115</v>
      </c>
      <c r="B216" s="28">
        <v>2144000</v>
      </c>
      <c r="C216" s="28"/>
      <c r="D216" s="28"/>
    </row>
    <row r="217" spans="1:5" ht="34.5" hidden="1" customHeight="1">
      <c r="A217" s="60" t="s">
        <v>116</v>
      </c>
      <c r="B217" s="28">
        <v>1160000</v>
      </c>
      <c r="C217" s="28"/>
      <c r="D217" s="28"/>
    </row>
    <row r="218" spans="1:5" ht="51" hidden="1" customHeight="1">
      <c r="A218" s="60" t="s">
        <v>117</v>
      </c>
      <c r="B218" s="28">
        <v>574382.28</v>
      </c>
      <c r="C218" s="28"/>
      <c r="D218" s="28"/>
    </row>
    <row r="219" spans="1:5" ht="54" hidden="1" customHeight="1">
      <c r="A219" s="60" t="s">
        <v>118</v>
      </c>
      <c r="B219" s="28">
        <v>1456180.35</v>
      </c>
      <c r="C219" s="28"/>
      <c r="D219" s="28"/>
    </row>
    <row r="220" spans="1:5" ht="69.75" hidden="1" customHeight="1">
      <c r="A220" s="60" t="s">
        <v>119</v>
      </c>
      <c r="B220" s="28">
        <v>1950000</v>
      </c>
      <c r="C220" s="28"/>
      <c r="D220" s="28"/>
    </row>
    <row r="221" spans="1:5" ht="29.25" hidden="1" customHeight="1">
      <c r="A221" s="60" t="s">
        <v>120</v>
      </c>
      <c r="B221" s="28">
        <v>599124.02</v>
      </c>
      <c r="C221" s="28"/>
      <c r="D221" s="28"/>
    </row>
    <row r="222" spans="1:5" ht="34.5" hidden="1" customHeight="1">
      <c r="A222" s="60" t="s">
        <v>121</v>
      </c>
      <c r="B222" s="28">
        <v>972910</v>
      </c>
      <c r="C222" s="28"/>
      <c r="D222" s="28"/>
    </row>
    <row r="223" spans="1:5" ht="101.25" hidden="1" customHeight="1">
      <c r="A223" s="60" t="s">
        <v>122</v>
      </c>
      <c r="B223" s="28">
        <v>1918974.92</v>
      </c>
      <c r="C223" s="28"/>
      <c r="D223" s="28"/>
    </row>
    <row r="224" spans="1:5" ht="3" hidden="1" customHeight="1">
      <c r="A224" s="60" t="s">
        <v>123</v>
      </c>
      <c r="B224" s="28">
        <v>2270000</v>
      </c>
      <c r="C224" s="28"/>
      <c r="D224" s="28"/>
    </row>
    <row r="225" spans="1:4" ht="44.25" hidden="1" customHeight="1">
      <c r="A225" s="60" t="s">
        <v>124</v>
      </c>
      <c r="B225" s="28">
        <v>1111600</v>
      </c>
      <c r="C225" s="28"/>
      <c r="D225" s="28"/>
    </row>
    <row r="226" spans="1:4" ht="34.5" hidden="1" customHeight="1">
      <c r="A226" s="60" t="s">
        <v>125</v>
      </c>
      <c r="B226" s="28">
        <v>638900</v>
      </c>
      <c r="C226" s="28"/>
      <c r="D226" s="28"/>
    </row>
    <row r="227" spans="1:4" ht="16.5" hidden="1" customHeight="1">
      <c r="A227" s="60" t="s">
        <v>126</v>
      </c>
      <c r="B227" s="28">
        <v>1509744</v>
      </c>
      <c r="C227" s="28"/>
      <c r="D227" s="28"/>
    </row>
    <row r="228" spans="1:4" ht="16.5" hidden="1" customHeight="1">
      <c r="A228" s="60" t="s">
        <v>127</v>
      </c>
      <c r="B228" s="28">
        <v>183429.39</v>
      </c>
      <c r="C228" s="28"/>
      <c r="D228" s="28"/>
    </row>
    <row r="229" spans="1:4" ht="16.5" hidden="1" customHeight="1">
      <c r="A229" s="60" t="s">
        <v>128</v>
      </c>
      <c r="B229" s="28">
        <v>172510.96</v>
      </c>
      <c r="C229" s="28"/>
      <c r="D229" s="28"/>
    </row>
    <row r="230" spans="1:4" ht="16.5" hidden="1" customHeight="1">
      <c r="A230" s="60" t="s">
        <v>129</v>
      </c>
      <c r="B230" s="28">
        <v>169179.28</v>
      </c>
      <c r="C230" s="28"/>
      <c r="D230" s="28"/>
    </row>
    <row r="231" spans="1:4" ht="16.5" hidden="1" customHeight="1">
      <c r="A231" s="60" t="s">
        <v>130</v>
      </c>
      <c r="B231" s="28">
        <v>84466.62</v>
      </c>
      <c r="C231" s="28"/>
      <c r="D231" s="28"/>
    </row>
    <row r="232" spans="1:4" ht="16.5" hidden="1" customHeight="1">
      <c r="A232" s="60" t="s">
        <v>131</v>
      </c>
      <c r="B232" s="28">
        <v>84466.62</v>
      </c>
      <c r="C232" s="28"/>
      <c r="D232" s="28"/>
    </row>
    <row r="233" spans="1:4" ht="16.5" customHeight="1">
      <c r="A233" s="23" t="s">
        <v>26</v>
      </c>
      <c r="B233" s="28">
        <f>B234+B235</f>
        <v>1229368.17</v>
      </c>
      <c r="C233" s="28">
        <f>C234+C235</f>
        <v>17599868.440000001</v>
      </c>
      <c r="D233" s="28">
        <f>D234+D235</f>
        <v>17599868.440000001</v>
      </c>
    </row>
    <row r="234" spans="1:4" ht="16.5" customHeight="1">
      <c r="A234" s="23" t="s">
        <v>28</v>
      </c>
      <c r="B234" s="62">
        <v>0</v>
      </c>
      <c r="C234" s="62"/>
      <c r="D234" s="62"/>
    </row>
    <row r="235" spans="1:4" ht="12.75" customHeight="1">
      <c r="A235" s="23" t="s">
        <v>29</v>
      </c>
      <c r="B235" s="63">
        <v>1229368.17</v>
      </c>
      <c r="C235" s="28">
        <v>17599868.440000001</v>
      </c>
      <c r="D235" s="28">
        <v>17599868.440000001</v>
      </c>
    </row>
    <row r="236" spans="1:4" ht="16.5" hidden="1" customHeight="1">
      <c r="A236" s="64" t="s">
        <v>132</v>
      </c>
      <c r="B236" s="65">
        <f>B238+B239</f>
        <v>106586191.15000001</v>
      </c>
      <c r="C236" s="65">
        <f>C238+C239</f>
        <v>65019600</v>
      </c>
      <c r="D236" s="65">
        <f>D238+D239</f>
        <v>49097200</v>
      </c>
    </row>
    <row r="237" spans="1:4" ht="16.5" hidden="1" customHeight="1">
      <c r="A237" s="66" t="s">
        <v>27</v>
      </c>
      <c r="B237" s="28"/>
      <c r="C237" s="28"/>
      <c r="D237" s="28"/>
    </row>
    <row r="238" spans="1:4" ht="16.5" hidden="1" customHeight="1">
      <c r="A238" s="66" t="s">
        <v>28</v>
      </c>
      <c r="B238" s="28">
        <f>B34</f>
        <v>74442183.800000012</v>
      </c>
      <c r="C238" s="28">
        <f>C34</f>
        <v>36589600</v>
      </c>
      <c r="D238" s="28">
        <f>D34</f>
        <v>20247200</v>
      </c>
    </row>
    <row r="239" spans="1:4" ht="16.5" hidden="1" customHeight="1">
      <c r="A239" s="66" t="s">
        <v>29</v>
      </c>
      <c r="B239" s="28">
        <f>B211+B35+B20</f>
        <v>32144007.350000001</v>
      </c>
      <c r="C239" s="28">
        <f>C211+C35+C20</f>
        <v>28430000.000000004</v>
      </c>
      <c r="D239" s="28">
        <f>D211+D35+D20</f>
        <v>28850000</v>
      </c>
    </row>
    <row r="240" spans="1:4" ht="10.5" hidden="1" customHeight="1">
      <c r="A240" s="67" t="s">
        <v>133</v>
      </c>
      <c r="B240" s="28">
        <f>B17-B236</f>
        <v>-42526991.150000006</v>
      </c>
      <c r="C240" s="28">
        <f>C17-C236</f>
        <v>0</v>
      </c>
      <c r="D240" s="28">
        <f>D17-D236</f>
        <v>0</v>
      </c>
    </row>
    <row r="241" spans="1:4" ht="34.5" hidden="1" customHeight="1">
      <c r="A241" s="68" t="s">
        <v>134</v>
      </c>
      <c r="B241" s="69">
        <v>0</v>
      </c>
      <c r="C241" s="69">
        <v>0</v>
      </c>
      <c r="D241" s="69">
        <v>0</v>
      </c>
    </row>
    <row r="242" spans="1:4" ht="34.5" hidden="1" customHeight="1">
      <c r="A242" s="66" t="s">
        <v>135</v>
      </c>
      <c r="B242" s="28"/>
      <c r="C242" s="28"/>
      <c r="D242" s="28"/>
    </row>
    <row r="243" spans="1:4" ht="34.5" hidden="1" customHeight="1">
      <c r="A243" s="19" t="s">
        <v>108</v>
      </c>
      <c r="B243" s="28"/>
      <c r="C243" s="28"/>
      <c r="D243" s="28"/>
    </row>
    <row r="244" spans="1:4" hidden="1">
      <c r="A244" s="70" t="s">
        <v>136</v>
      </c>
      <c r="B244" s="71">
        <v>0</v>
      </c>
      <c r="C244" s="71"/>
      <c r="D244" s="71"/>
    </row>
    <row r="245" spans="1:4" ht="15.75" hidden="1" customHeight="1">
      <c r="A245" s="72" t="s">
        <v>137</v>
      </c>
      <c r="B245" s="11">
        <f>B246</f>
        <v>398825.49</v>
      </c>
      <c r="C245" s="11"/>
      <c r="D245" s="11"/>
    </row>
    <row r="246" spans="1:4" hidden="1">
      <c r="A246" s="16" t="s">
        <v>29</v>
      </c>
      <c r="B246" s="11">
        <v>398825.49</v>
      </c>
      <c r="C246" s="11"/>
      <c r="D246" s="11"/>
    </row>
    <row r="247" spans="1:4" ht="14.25" hidden="1" customHeight="1">
      <c r="A247" s="72" t="s">
        <v>138</v>
      </c>
      <c r="B247" s="11">
        <f>B248</f>
        <v>209168.82</v>
      </c>
      <c r="C247" s="11"/>
      <c r="D247" s="11"/>
    </row>
    <row r="248" spans="1:4" hidden="1">
      <c r="A248" s="16" t="s">
        <v>29</v>
      </c>
      <c r="B248" s="11">
        <v>209168.82</v>
      </c>
      <c r="C248" s="11"/>
      <c r="D248" s="11"/>
    </row>
  </sheetData>
  <mergeCells count="2">
    <mergeCell ref="B9:D10"/>
    <mergeCell ref="C4:D4"/>
  </mergeCells>
  <pageMargins left="1.1811023622047245" right="0.39370078740157483" top="0.74803149606299213" bottom="0.74803149606299213" header="0.51181102362204722" footer="0.51181102362204722"/>
  <pageSetup paperSize="9" firstPageNumber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4"/>
  <sheetViews>
    <sheetView topLeftCell="A88" workbookViewId="0">
      <selection activeCell="A88" sqref="A88"/>
    </sheetView>
  </sheetViews>
  <sheetFormatPr defaultRowHeight="15"/>
  <cols>
    <col min="1" max="1" width="11"/>
    <col min="3" max="3" width="11.85546875"/>
    <col min="5" max="5" width="10.42578125"/>
    <col min="6" max="1025" width="8.140625"/>
  </cols>
  <sheetData>
    <row r="1" spans="1:5">
      <c r="D1" t="s">
        <v>180</v>
      </c>
    </row>
    <row r="4" spans="1:5">
      <c r="A4" t="s">
        <v>181</v>
      </c>
    </row>
    <row r="5" spans="1:5">
      <c r="A5" t="s">
        <v>182</v>
      </c>
    </row>
    <row r="7" spans="1:5" ht="15" customHeight="1">
      <c r="A7" s="151" t="s">
        <v>183</v>
      </c>
      <c r="B7" s="122"/>
      <c r="C7" s="150" t="s">
        <v>184</v>
      </c>
      <c r="D7" s="150"/>
      <c r="E7" s="150"/>
    </row>
    <row r="8" spans="1:5">
      <c r="A8" s="151"/>
      <c r="B8" s="123"/>
      <c r="C8" s="150"/>
      <c r="D8" s="150"/>
      <c r="E8" s="150"/>
    </row>
    <row r="9" spans="1:5">
      <c r="A9" s="151"/>
      <c r="B9" s="124"/>
      <c r="C9" s="6">
        <v>2021</v>
      </c>
      <c r="D9" s="6">
        <v>2022</v>
      </c>
      <c r="E9" s="6">
        <v>2023</v>
      </c>
    </row>
    <row r="10" spans="1:5" ht="31.5">
      <c r="A10" s="7" t="s">
        <v>8</v>
      </c>
      <c r="B10" s="124"/>
      <c r="C10" s="6"/>
      <c r="D10" s="6"/>
      <c r="E10" s="6"/>
    </row>
    <row r="11" spans="1:5" ht="38.25">
      <c r="A11" s="8" t="s">
        <v>9</v>
      </c>
      <c r="B11" s="11"/>
      <c r="C11" s="9">
        <v>15697000</v>
      </c>
      <c r="D11" s="9">
        <v>16900000</v>
      </c>
      <c r="E11" s="9">
        <v>17040000</v>
      </c>
    </row>
    <row r="12" spans="1:5" ht="25.5">
      <c r="A12" s="8" t="s">
        <v>10</v>
      </c>
      <c r="B12" s="11"/>
      <c r="C12" s="9">
        <v>11300000</v>
      </c>
      <c r="D12" s="9">
        <v>11530000</v>
      </c>
      <c r="E12" s="9">
        <v>11810000</v>
      </c>
    </row>
    <row r="13" spans="1:5" ht="267.75">
      <c r="A13" s="8" t="s">
        <v>11</v>
      </c>
      <c r="B13" s="11"/>
      <c r="C13" s="10">
        <v>37062200</v>
      </c>
      <c r="D13" s="10">
        <v>36589600</v>
      </c>
      <c r="E13" s="10">
        <v>20247200</v>
      </c>
    </row>
    <row r="14" spans="1:5" ht="102">
      <c r="A14" s="8" t="s">
        <v>12</v>
      </c>
      <c r="B14" s="11"/>
      <c r="C14" s="11">
        <v>0</v>
      </c>
      <c r="D14" s="11">
        <v>0</v>
      </c>
      <c r="E14" s="11">
        <v>0</v>
      </c>
    </row>
    <row r="15" spans="1:5" ht="47.25">
      <c r="A15" s="7" t="s">
        <v>13</v>
      </c>
      <c r="B15" s="125"/>
      <c r="C15" s="12">
        <f>SUM(C11:C14)</f>
        <v>64059200</v>
      </c>
      <c r="D15" s="12">
        <f>SUM(D11:D14)</f>
        <v>65019600</v>
      </c>
      <c r="E15" s="12">
        <f>SUM(E11:E14)</f>
        <v>49097200</v>
      </c>
    </row>
    <row r="16" spans="1:5">
      <c r="A16" s="13" t="s">
        <v>14</v>
      </c>
      <c r="B16" s="11"/>
      <c r="C16" s="11"/>
      <c r="D16" s="11"/>
      <c r="E16" s="11"/>
    </row>
    <row r="17" spans="1:5" ht="128.25">
      <c r="A17" s="14" t="s">
        <v>15</v>
      </c>
      <c r="B17" s="126"/>
      <c r="C17" s="61">
        <f>C18+C25+C69+C75+C105</f>
        <v>64059200</v>
      </c>
      <c r="D17" s="61">
        <f>D18+D25+D69+D75+D105</f>
        <v>65019600</v>
      </c>
      <c r="E17" s="61">
        <f>E18+E25+E69+E75+E105</f>
        <v>49097200</v>
      </c>
    </row>
    <row r="18" spans="1:5" ht="192">
      <c r="A18" s="14" t="s">
        <v>16</v>
      </c>
      <c r="B18" s="126"/>
      <c r="C18" s="61">
        <f>C19+C20+C21</f>
        <v>6842756.3600000003</v>
      </c>
      <c r="D18" s="61">
        <f>D19+D20+D21</f>
        <v>6764620.4400000004</v>
      </c>
      <c r="E18" s="61">
        <f>E19+E20+E21</f>
        <v>9000442.6600000001</v>
      </c>
    </row>
    <row r="19" spans="1:5" ht="294">
      <c r="A19" s="16" t="s">
        <v>17</v>
      </c>
      <c r="B19" s="11"/>
      <c r="C19" s="28">
        <v>1661000</v>
      </c>
      <c r="D19" s="11">
        <v>0</v>
      </c>
      <c r="E19" s="11">
        <v>0</v>
      </c>
    </row>
    <row r="20" spans="1:5" ht="267.75">
      <c r="A20" s="19" t="s">
        <v>18</v>
      </c>
      <c r="B20" s="11"/>
      <c r="C20" s="28">
        <v>906000</v>
      </c>
      <c r="D20" s="11">
        <v>0</v>
      </c>
      <c r="E20" s="11">
        <v>0</v>
      </c>
    </row>
    <row r="21" spans="1:5" ht="39">
      <c r="A21" s="16" t="s">
        <v>26</v>
      </c>
      <c r="B21" s="11"/>
      <c r="C21" s="28">
        <f>C23+C24</f>
        <v>4275756.3600000003</v>
      </c>
      <c r="D21" s="28">
        <f>D23+D24</f>
        <v>6764620.4400000004</v>
      </c>
      <c r="E21" s="28">
        <f>E23+E24</f>
        <v>9000442.6600000001</v>
      </c>
    </row>
    <row r="22" spans="1:5">
      <c r="A22" s="66" t="s">
        <v>27</v>
      </c>
      <c r="B22" s="11"/>
      <c r="C22" s="28"/>
      <c r="D22" s="11"/>
      <c r="E22" s="11"/>
    </row>
    <row r="23" spans="1:5" ht="39">
      <c r="A23" s="66" t="s">
        <v>28</v>
      </c>
      <c r="B23" s="11"/>
      <c r="C23" s="28">
        <v>0</v>
      </c>
      <c r="D23" s="28">
        <v>0</v>
      </c>
      <c r="E23" s="28">
        <v>0</v>
      </c>
    </row>
    <row r="24" spans="1:5" ht="39">
      <c r="A24" s="66" t="s">
        <v>29</v>
      </c>
      <c r="B24" s="11"/>
      <c r="C24" s="28">
        <v>4275756.3600000003</v>
      </c>
      <c r="D24" s="11">
        <v>6764620.4400000004</v>
      </c>
      <c r="E24" s="11">
        <v>9000442.6600000001</v>
      </c>
    </row>
    <row r="25" spans="1:5" ht="166.5">
      <c r="A25" s="133" t="s">
        <v>30</v>
      </c>
      <c r="B25" s="127"/>
      <c r="C25" s="27">
        <f>C27+C28</f>
        <v>39616575.200000003</v>
      </c>
      <c r="D25" s="27">
        <f>D27+D28</f>
        <v>40655111.119999997</v>
      </c>
      <c r="E25" s="27">
        <f>E27+E28</f>
        <v>22496888.899999999</v>
      </c>
    </row>
    <row r="26" spans="1:5">
      <c r="A26" s="66" t="s">
        <v>27</v>
      </c>
      <c r="B26" s="11"/>
      <c r="C26" s="28"/>
      <c r="D26" s="11"/>
      <c r="E26" s="11"/>
    </row>
    <row r="27" spans="1:5" ht="39">
      <c r="A27" s="66" t="s">
        <v>28</v>
      </c>
      <c r="B27" s="11"/>
      <c r="C27" s="28">
        <f t="shared" ref="C27:E28" si="0">C31+C34+C37+C40+C43+C49+C52+C55+C58+C61+C64+C67</f>
        <v>37062200</v>
      </c>
      <c r="D27" s="28">
        <f t="shared" si="0"/>
        <v>36589600</v>
      </c>
      <c r="E27" s="28">
        <f t="shared" si="0"/>
        <v>20247200</v>
      </c>
    </row>
    <row r="28" spans="1:5" ht="39">
      <c r="A28" s="66" t="s">
        <v>29</v>
      </c>
      <c r="B28" s="11"/>
      <c r="C28" s="28">
        <f t="shared" si="0"/>
        <v>2554375.2000000002</v>
      </c>
      <c r="D28" s="28">
        <f t="shared" si="0"/>
        <v>4065511.12</v>
      </c>
      <c r="E28" s="28">
        <f t="shared" si="0"/>
        <v>2249688.9</v>
      </c>
    </row>
    <row r="29" spans="1:5">
      <c r="A29" s="66" t="s">
        <v>31</v>
      </c>
      <c r="B29" s="11"/>
      <c r="C29" s="28"/>
      <c r="D29" s="11"/>
      <c r="E29" s="11"/>
    </row>
    <row r="30" spans="1:5" ht="114.75">
      <c r="A30" s="142" t="s">
        <v>185</v>
      </c>
      <c r="B30" s="11"/>
      <c r="C30" s="63" t="s">
        <v>186</v>
      </c>
      <c r="D30" s="11"/>
      <c r="E30" s="11"/>
    </row>
    <row r="31" spans="1:5" ht="39">
      <c r="A31" s="16" t="s">
        <v>28</v>
      </c>
      <c r="B31" s="11"/>
      <c r="C31" s="63" t="s">
        <v>186</v>
      </c>
      <c r="D31" s="11"/>
      <c r="E31" s="11"/>
    </row>
    <row r="32" spans="1:5" ht="39">
      <c r="A32" s="16" t="s">
        <v>29</v>
      </c>
      <c r="B32" s="11"/>
      <c r="C32" s="63"/>
      <c r="D32" s="11"/>
      <c r="E32" s="11"/>
    </row>
    <row r="33" spans="1:5" ht="178.5">
      <c r="A33" s="143" t="s">
        <v>187</v>
      </c>
      <c r="B33" s="11"/>
      <c r="C33" s="144">
        <f>C35+C34</f>
        <v>162423</v>
      </c>
      <c r="D33" s="11"/>
      <c r="E33" s="11"/>
    </row>
    <row r="34" spans="1:5" ht="39">
      <c r="A34" s="16" t="s">
        <v>28</v>
      </c>
      <c r="B34" s="11"/>
      <c r="C34" s="63">
        <v>146180.70000000001</v>
      </c>
      <c r="D34" s="11"/>
      <c r="E34" s="11"/>
    </row>
    <row r="35" spans="1:5" ht="39">
      <c r="A35" s="16" t="s">
        <v>29</v>
      </c>
      <c r="B35" s="11"/>
      <c r="C35" s="63">
        <v>16242.3</v>
      </c>
      <c r="D35" s="11"/>
      <c r="E35" s="11"/>
    </row>
    <row r="36" spans="1:5" ht="270">
      <c r="A36" s="137" t="s">
        <v>188</v>
      </c>
      <c r="B36" s="11"/>
      <c r="C36" s="144">
        <f>C38+C37</f>
        <v>66002</v>
      </c>
      <c r="D36" s="11"/>
      <c r="E36" s="11"/>
    </row>
    <row r="37" spans="1:5" ht="39">
      <c r="A37" s="16" t="s">
        <v>28</v>
      </c>
      <c r="B37" s="11"/>
      <c r="C37" s="144">
        <v>59401.8</v>
      </c>
      <c r="D37" s="11"/>
      <c r="E37" s="11"/>
    </row>
    <row r="38" spans="1:5" ht="39">
      <c r="A38" s="16" t="s">
        <v>29</v>
      </c>
      <c r="B38" s="11"/>
      <c r="C38" s="144">
        <v>6600.2</v>
      </c>
      <c r="D38" s="11"/>
      <c r="E38" s="11"/>
    </row>
    <row r="39" spans="1:5" ht="165.75">
      <c r="A39" s="143" t="s">
        <v>189</v>
      </c>
      <c r="B39" s="11"/>
      <c r="C39" s="144">
        <f>C41+C40</f>
        <v>185304</v>
      </c>
      <c r="D39" s="11"/>
      <c r="E39" s="11"/>
    </row>
    <row r="40" spans="1:5" ht="39">
      <c r="A40" s="16" t="s">
        <v>28</v>
      </c>
      <c r="B40" s="11"/>
      <c r="C40" s="144">
        <v>166773.6</v>
      </c>
      <c r="D40" s="11"/>
      <c r="E40" s="11"/>
    </row>
    <row r="41" spans="1:5" ht="39">
      <c r="A41" s="16" t="s">
        <v>29</v>
      </c>
      <c r="B41" s="11"/>
      <c r="C41" s="144">
        <v>18530.400000000001</v>
      </c>
      <c r="D41" s="11"/>
      <c r="E41" s="11"/>
    </row>
    <row r="42" spans="1:5" ht="153">
      <c r="A42" s="143" t="s">
        <v>190</v>
      </c>
      <c r="B42" s="11"/>
      <c r="C42" s="144">
        <f>C44+C43</f>
        <v>63716</v>
      </c>
      <c r="D42" s="11"/>
      <c r="E42" s="11"/>
    </row>
    <row r="43" spans="1:5" ht="39">
      <c r="A43" s="16" t="s">
        <v>28</v>
      </c>
      <c r="B43" s="11"/>
      <c r="C43" s="144">
        <v>57344.4</v>
      </c>
      <c r="D43" s="11"/>
      <c r="E43" s="11"/>
    </row>
    <row r="44" spans="1:5" ht="39">
      <c r="A44" s="16" t="s">
        <v>29</v>
      </c>
      <c r="B44" s="11"/>
      <c r="C44" s="144">
        <v>6371.6</v>
      </c>
      <c r="D44" s="11"/>
      <c r="E44" s="11"/>
    </row>
    <row r="45" spans="1:5" ht="153">
      <c r="A45" s="143" t="s">
        <v>191</v>
      </c>
      <c r="B45" s="11"/>
      <c r="C45" s="144">
        <f>C47+C46</f>
        <v>0</v>
      </c>
      <c r="D45" s="11"/>
      <c r="E45" s="11"/>
    </row>
    <row r="46" spans="1:5" ht="39">
      <c r="A46" s="16" t="s">
        <v>28</v>
      </c>
      <c r="B46" s="11"/>
      <c r="C46" s="63"/>
      <c r="D46" s="11"/>
      <c r="E46" s="11"/>
    </row>
    <row r="47" spans="1:5" ht="39">
      <c r="A47" s="16" t="s">
        <v>29</v>
      </c>
      <c r="B47" s="11"/>
      <c r="C47" s="63"/>
      <c r="D47" s="11"/>
      <c r="E47" s="11"/>
    </row>
    <row r="48" spans="1:5" ht="140.25">
      <c r="A48" s="143" t="s">
        <v>192</v>
      </c>
      <c r="B48" s="11"/>
      <c r="C48" s="144">
        <f>C50+C49</f>
        <v>8663257</v>
      </c>
      <c r="D48" s="11"/>
      <c r="E48" s="11"/>
    </row>
    <row r="49" spans="1:5" ht="39">
      <c r="A49" s="16" t="s">
        <v>28</v>
      </c>
      <c r="B49" s="11"/>
      <c r="C49" s="63">
        <v>7796931.2999999998</v>
      </c>
      <c r="D49" s="11"/>
      <c r="E49" s="11"/>
    </row>
    <row r="50" spans="1:5" ht="39">
      <c r="A50" s="16" t="s">
        <v>29</v>
      </c>
      <c r="B50" s="11"/>
      <c r="C50" s="63">
        <v>866325.7</v>
      </c>
      <c r="D50" s="11"/>
      <c r="E50" s="11"/>
    </row>
    <row r="51" spans="1:5" ht="178.5">
      <c r="A51" s="143" t="s">
        <v>193</v>
      </c>
      <c r="B51" s="11"/>
      <c r="C51" s="144">
        <f>C53+C52</f>
        <v>1117848</v>
      </c>
      <c r="D51" s="11"/>
      <c r="E51" s="11"/>
    </row>
    <row r="52" spans="1:5" ht="39">
      <c r="A52" s="16" t="s">
        <v>28</v>
      </c>
      <c r="B52" s="11"/>
      <c r="C52" s="144">
        <v>1006063.2</v>
      </c>
      <c r="D52" s="11"/>
      <c r="E52" s="11"/>
    </row>
    <row r="53" spans="1:5" ht="39">
      <c r="A53" s="16" t="s">
        <v>29</v>
      </c>
      <c r="B53" s="11"/>
      <c r="C53" s="144">
        <v>111784.8</v>
      </c>
      <c r="D53" s="11"/>
      <c r="E53" s="11"/>
    </row>
    <row r="54" spans="1:5" ht="127.5">
      <c r="A54" s="143" t="s">
        <v>194</v>
      </c>
      <c r="B54" s="11"/>
      <c r="C54" s="144">
        <f>C56+C55</f>
        <v>8797736</v>
      </c>
      <c r="D54" s="11"/>
      <c r="E54" s="11"/>
    </row>
    <row r="55" spans="1:5" ht="39">
      <c r="A55" s="16" t="s">
        <v>28</v>
      </c>
      <c r="B55" s="11"/>
      <c r="C55" s="144">
        <v>7917962.4000000004</v>
      </c>
      <c r="D55" s="11"/>
      <c r="E55" s="11"/>
    </row>
    <row r="56" spans="1:5" ht="39">
      <c r="A56" s="16" t="s">
        <v>29</v>
      </c>
      <c r="B56" s="11"/>
      <c r="C56" s="144">
        <v>879773.6</v>
      </c>
      <c r="D56" s="11"/>
      <c r="E56" s="11"/>
    </row>
    <row r="57" spans="1:5" ht="140.25">
      <c r="A57" s="143" t="s">
        <v>195</v>
      </c>
      <c r="B57" s="11"/>
      <c r="C57" s="144">
        <f>C58+C59</f>
        <v>5561686</v>
      </c>
      <c r="D57" s="11"/>
      <c r="E57" s="11"/>
    </row>
    <row r="58" spans="1:5" ht="39">
      <c r="A58" s="16" t="s">
        <v>28</v>
      </c>
      <c r="B58" s="11"/>
      <c r="C58" s="63">
        <v>5005517.4000000004</v>
      </c>
      <c r="D58" s="11"/>
      <c r="E58" s="11"/>
    </row>
    <row r="59" spans="1:5" ht="39">
      <c r="A59" s="16" t="s">
        <v>29</v>
      </c>
      <c r="B59" s="11"/>
      <c r="C59" s="63">
        <v>556168.6</v>
      </c>
      <c r="D59" s="11"/>
      <c r="E59" s="11"/>
    </row>
    <row r="60" spans="1:5" ht="140.25">
      <c r="A60" s="143" t="s">
        <v>196</v>
      </c>
      <c r="B60" s="11"/>
      <c r="C60" s="144">
        <f>C61+C62</f>
        <v>311830</v>
      </c>
      <c r="D60" s="11"/>
      <c r="E60" s="11"/>
    </row>
    <row r="61" spans="1:5" ht="39">
      <c r="A61" s="16" t="s">
        <v>28</v>
      </c>
      <c r="B61" s="11"/>
      <c r="C61" s="63">
        <v>280647</v>
      </c>
      <c r="D61" s="11"/>
      <c r="E61" s="11"/>
    </row>
    <row r="62" spans="1:5" ht="39">
      <c r="A62" s="145" t="s">
        <v>29</v>
      </c>
      <c r="B62" s="11"/>
      <c r="C62" s="63">
        <v>31183</v>
      </c>
      <c r="D62" s="11"/>
      <c r="E62" s="11"/>
    </row>
    <row r="63" spans="1:5" ht="127.5">
      <c r="A63" s="143" t="s">
        <v>71</v>
      </c>
      <c r="B63" s="11"/>
      <c r="C63" s="144">
        <f>C64+C65</f>
        <v>613950</v>
      </c>
      <c r="D63" s="11"/>
      <c r="E63" s="11"/>
    </row>
    <row r="64" spans="1:5" ht="39">
      <c r="A64" s="16" t="s">
        <v>28</v>
      </c>
      <c r="B64" s="11"/>
      <c r="C64" s="144">
        <v>552555</v>
      </c>
      <c r="D64" s="11"/>
      <c r="E64" s="11"/>
    </row>
    <row r="65" spans="1:5" ht="39">
      <c r="A65" s="145" t="s">
        <v>29</v>
      </c>
      <c r="B65" s="11"/>
      <c r="C65" s="144">
        <v>61395</v>
      </c>
      <c r="D65" s="11"/>
      <c r="E65" s="11"/>
    </row>
    <row r="66" spans="1:5" ht="39">
      <c r="A66" s="16" t="s">
        <v>26</v>
      </c>
      <c r="B66" s="11"/>
      <c r="C66" s="28">
        <f>C67+C68</f>
        <v>13310517.98</v>
      </c>
      <c r="D66" s="28">
        <f>D67+D68</f>
        <v>40655111.119999997</v>
      </c>
      <c r="E66" s="28">
        <f>E67+E68</f>
        <v>22496888.899999999</v>
      </c>
    </row>
    <row r="67" spans="1:5" ht="39">
      <c r="A67" s="16" t="s">
        <v>28</v>
      </c>
      <c r="B67" s="11"/>
      <c r="C67" s="62">
        <v>13310517.98</v>
      </c>
      <c r="D67" s="146">
        <v>36589600</v>
      </c>
      <c r="E67" s="147">
        <v>20247200</v>
      </c>
    </row>
    <row r="68" spans="1:5" ht="39">
      <c r="A68" s="16" t="s">
        <v>29</v>
      </c>
      <c r="B68" s="129"/>
      <c r="C68" s="28">
        <v>0</v>
      </c>
      <c r="D68" s="148">
        <v>4065511.12</v>
      </c>
      <c r="E68" s="149">
        <v>2249688.9</v>
      </c>
    </row>
    <row r="69" spans="1:5" ht="204.75">
      <c r="A69" s="139" t="s">
        <v>106</v>
      </c>
      <c r="B69" s="71"/>
      <c r="C69" s="55">
        <f t="shared" ref="C69:E70" si="1">C70</f>
        <v>0</v>
      </c>
      <c r="D69" s="55">
        <f t="shared" si="1"/>
        <v>0</v>
      </c>
      <c r="E69" s="55">
        <f t="shared" si="1"/>
        <v>0</v>
      </c>
    </row>
    <row r="70" spans="1:5" ht="179.25">
      <c r="A70" s="16" t="s">
        <v>107</v>
      </c>
      <c r="B70" s="11"/>
      <c r="C70" s="28">
        <f t="shared" si="1"/>
        <v>0</v>
      </c>
      <c r="D70" s="28">
        <f t="shared" si="1"/>
        <v>0</v>
      </c>
      <c r="E70" s="28">
        <f t="shared" si="1"/>
        <v>0</v>
      </c>
    </row>
    <row r="71" spans="1:5" ht="127.5">
      <c r="A71" s="19" t="s">
        <v>108</v>
      </c>
      <c r="B71" s="11"/>
      <c r="C71" s="28">
        <f>C73+C74</f>
        <v>0</v>
      </c>
      <c r="D71" s="28">
        <f>D73+D74</f>
        <v>0</v>
      </c>
      <c r="E71" s="28">
        <f>E73+E74</f>
        <v>0</v>
      </c>
    </row>
    <row r="72" spans="1:5">
      <c r="A72" s="66" t="s">
        <v>27</v>
      </c>
      <c r="B72" s="11"/>
      <c r="C72" s="28" t="s">
        <v>109</v>
      </c>
      <c r="D72" s="28">
        <v>0</v>
      </c>
      <c r="E72" s="28">
        <v>0</v>
      </c>
    </row>
    <row r="73" spans="1:5" ht="39">
      <c r="A73" s="66" t="s">
        <v>28</v>
      </c>
      <c r="B73" s="11"/>
      <c r="C73" s="28">
        <v>0</v>
      </c>
      <c r="D73" s="28">
        <v>0</v>
      </c>
      <c r="E73" s="28">
        <v>0</v>
      </c>
    </row>
    <row r="74" spans="1:5" ht="39">
      <c r="A74" s="66" t="s">
        <v>29</v>
      </c>
      <c r="B74" s="11"/>
      <c r="C74" s="28">
        <v>0</v>
      </c>
      <c r="D74" s="28">
        <v>0</v>
      </c>
      <c r="E74" s="28">
        <v>0</v>
      </c>
    </row>
    <row r="75" spans="1:5" ht="115.5">
      <c r="A75" s="140" t="s">
        <v>110</v>
      </c>
      <c r="B75" s="128"/>
      <c r="C75" s="57">
        <f>C76+C79+C97</f>
        <v>17599868.440000001</v>
      </c>
      <c r="D75" s="57">
        <f>D76+D79+D97</f>
        <v>17599868.440000001</v>
      </c>
      <c r="E75" s="57">
        <f>E76+E79+E97</f>
        <v>17599868.440000001</v>
      </c>
    </row>
    <row r="76" spans="1:5" ht="77.25">
      <c r="A76" s="14" t="s">
        <v>197</v>
      </c>
      <c r="B76" s="126"/>
      <c r="C76" s="59">
        <f>C77+C78</f>
        <v>600000</v>
      </c>
      <c r="D76" s="59">
        <f>D77+D78</f>
        <v>0</v>
      </c>
      <c r="E76" s="59">
        <f>E77+E78</f>
        <v>0</v>
      </c>
    </row>
    <row r="77" spans="1:5" ht="51">
      <c r="A77" s="67" t="s">
        <v>112</v>
      </c>
      <c r="B77" s="11"/>
      <c r="C77" s="28">
        <v>300000</v>
      </c>
      <c r="D77" s="28"/>
      <c r="E77" s="28"/>
    </row>
    <row r="78" spans="1:5" ht="25.5">
      <c r="A78" s="67" t="s">
        <v>113</v>
      </c>
      <c r="B78" s="11"/>
      <c r="C78" s="28">
        <v>300000</v>
      </c>
      <c r="D78" s="28"/>
      <c r="E78" s="28"/>
    </row>
    <row r="79" spans="1:5" ht="76.5">
      <c r="A79" s="141" t="s">
        <v>198</v>
      </c>
      <c r="B79" s="126"/>
      <c r="C79" s="61">
        <f>C80+C81+C82+C83+C84+C85+C86+C87+C88+C89+C90+C91+C92+C93+C94+C95+C96</f>
        <v>16799868.440000001</v>
      </c>
      <c r="D79" s="61">
        <f>D80+D81+D82+D83+D84+D85+D86+D87+D88+D89+D90+D91+D92+D93+D94+D95+D96</f>
        <v>0</v>
      </c>
      <c r="E79" s="61">
        <f>E80+E81+E82+E83+E84+E85+E86+E87+E88+E89+E90+E91+E92+E93+E94+E95+E96</f>
        <v>0</v>
      </c>
    </row>
    <row r="80" spans="1:5" ht="102">
      <c r="A80" s="67" t="s">
        <v>115</v>
      </c>
      <c r="B80" s="11"/>
      <c r="C80" s="28">
        <v>2144000</v>
      </c>
      <c r="D80" s="28"/>
      <c r="E80" s="28"/>
    </row>
    <row r="81" spans="1:5" ht="38.25">
      <c r="A81" s="67" t="s">
        <v>116</v>
      </c>
      <c r="B81" s="11"/>
      <c r="C81" s="28">
        <v>1160000</v>
      </c>
      <c r="D81" s="28"/>
      <c r="E81" s="28"/>
    </row>
    <row r="82" spans="1:5" ht="76.5">
      <c r="A82" s="67" t="s">
        <v>117</v>
      </c>
      <c r="B82" s="11"/>
      <c r="C82" s="28">
        <v>574382.28</v>
      </c>
      <c r="D82" s="28"/>
      <c r="E82" s="28"/>
    </row>
    <row r="83" spans="1:5" ht="153">
      <c r="A83" s="67" t="s">
        <v>118</v>
      </c>
      <c r="B83" s="11"/>
      <c r="C83" s="28">
        <v>1456180.35</v>
      </c>
      <c r="D83" s="28"/>
      <c r="E83" s="28"/>
    </row>
    <row r="84" spans="1:5" ht="165.75">
      <c r="A84" s="67" t="s">
        <v>119</v>
      </c>
      <c r="B84" s="11"/>
      <c r="C84" s="28">
        <v>1950000</v>
      </c>
      <c r="D84" s="28"/>
      <c r="E84" s="28"/>
    </row>
    <row r="85" spans="1:5" ht="102">
      <c r="A85" s="67" t="s">
        <v>120</v>
      </c>
      <c r="B85" s="11"/>
      <c r="C85" s="28">
        <v>599124.02</v>
      </c>
      <c r="D85" s="28"/>
      <c r="E85" s="28"/>
    </row>
    <row r="86" spans="1:5" ht="89.25">
      <c r="A86" s="67" t="s">
        <v>121</v>
      </c>
      <c r="B86" s="11"/>
      <c r="C86" s="28">
        <v>772910</v>
      </c>
      <c r="D86" s="28"/>
      <c r="E86" s="28"/>
    </row>
    <row r="87" spans="1:5" ht="165.75">
      <c r="A87" s="67" t="s">
        <v>122</v>
      </c>
      <c r="B87" s="11"/>
      <c r="C87" s="28">
        <v>1918974.92</v>
      </c>
      <c r="D87" s="28"/>
      <c r="E87" s="28"/>
    </row>
    <row r="88" spans="1:5" ht="76.5">
      <c r="A88" s="67" t="s">
        <v>123</v>
      </c>
      <c r="B88" s="11"/>
      <c r="C88" s="28">
        <v>2270000</v>
      </c>
      <c r="D88" s="28"/>
      <c r="E88" s="28"/>
    </row>
    <row r="89" spans="1:5" ht="89.25">
      <c r="A89" s="67" t="s">
        <v>124</v>
      </c>
      <c r="B89" s="11"/>
      <c r="C89" s="28">
        <v>1111600</v>
      </c>
      <c r="D89" s="28"/>
      <c r="E89" s="28"/>
    </row>
    <row r="90" spans="1:5" ht="76.5">
      <c r="A90" s="67" t="s">
        <v>125</v>
      </c>
      <c r="B90" s="11"/>
      <c r="C90" s="28">
        <v>638900</v>
      </c>
      <c r="D90" s="28"/>
      <c r="E90" s="28"/>
    </row>
    <row r="91" spans="1:5">
      <c r="A91" s="67" t="s">
        <v>126</v>
      </c>
      <c r="B91" s="11"/>
      <c r="C91" s="28">
        <v>1509744</v>
      </c>
      <c r="D91" s="28"/>
      <c r="E91" s="28"/>
    </row>
    <row r="92" spans="1:5">
      <c r="A92" s="67" t="s">
        <v>127</v>
      </c>
      <c r="B92" s="11"/>
      <c r="C92" s="28">
        <v>183429.39</v>
      </c>
      <c r="D92" s="28"/>
      <c r="E92" s="28"/>
    </row>
    <row r="93" spans="1:5">
      <c r="A93" s="67" t="s">
        <v>128</v>
      </c>
      <c r="B93" s="11"/>
      <c r="C93" s="28">
        <v>172510.96</v>
      </c>
      <c r="D93" s="28"/>
      <c r="E93" s="28"/>
    </row>
    <row r="94" spans="1:5" ht="25.5">
      <c r="A94" s="67" t="s">
        <v>129</v>
      </c>
      <c r="B94" s="11"/>
      <c r="C94" s="28">
        <v>169179.28</v>
      </c>
      <c r="D94" s="28"/>
      <c r="E94" s="28"/>
    </row>
    <row r="95" spans="1:5">
      <c r="A95" s="67" t="s">
        <v>130</v>
      </c>
      <c r="B95" s="11"/>
      <c r="C95" s="28">
        <v>84466.62</v>
      </c>
      <c r="D95" s="28"/>
      <c r="E95" s="28"/>
    </row>
    <row r="96" spans="1:5" ht="25.5">
      <c r="A96" s="67" t="s">
        <v>131</v>
      </c>
      <c r="B96" s="11"/>
      <c r="C96" s="28">
        <v>84466.62</v>
      </c>
      <c r="D96" s="28"/>
      <c r="E96" s="28"/>
    </row>
    <row r="97" spans="1:5" ht="39">
      <c r="A97" s="16" t="s">
        <v>26</v>
      </c>
      <c r="B97" s="11"/>
      <c r="C97" s="28">
        <f>C98+C99</f>
        <v>200000</v>
      </c>
      <c r="D97" s="28">
        <f>D98+D99</f>
        <v>17599868.440000001</v>
      </c>
      <c r="E97" s="28">
        <f>E98+E99</f>
        <v>17599868.440000001</v>
      </c>
    </row>
    <row r="98" spans="1:5" ht="39">
      <c r="A98" s="16" t="s">
        <v>28</v>
      </c>
      <c r="B98" s="11"/>
      <c r="C98" s="62">
        <v>0</v>
      </c>
      <c r="D98" s="62"/>
      <c r="E98" s="62"/>
    </row>
    <row r="99" spans="1:5" ht="39">
      <c r="A99" s="16" t="s">
        <v>29</v>
      </c>
      <c r="B99" s="129"/>
      <c r="C99" s="28">
        <v>200000</v>
      </c>
      <c r="D99" s="28">
        <v>17599868.440000001</v>
      </c>
      <c r="E99" s="28">
        <v>17599868.440000001</v>
      </c>
    </row>
    <row r="100" spans="1:5" ht="31.5">
      <c r="A100" s="64" t="s">
        <v>132</v>
      </c>
      <c r="B100" s="130"/>
      <c r="C100" s="65">
        <f>C102+C103</f>
        <v>64059200</v>
      </c>
      <c r="D100" s="65">
        <f>D102+D103</f>
        <v>65019600</v>
      </c>
      <c r="E100" s="65">
        <f>E102+E103</f>
        <v>49097200</v>
      </c>
    </row>
    <row r="101" spans="1:5">
      <c r="A101" s="66" t="s">
        <v>27</v>
      </c>
      <c r="B101" s="11"/>
      <c r="C101" s="28"/>
      <c r="D101" s="28"/>
      <c r="E101" s="28"/>
    </row>
    <row r="102" spans="1:5" ht="39">
      <c r="A102" s="66" t="s">
        <v>28</v>
      </c>
      <c r="B102" s="11"/>
      <c r="C102" s="28">
        <f>C27</f>
        <v>37062200</v>
      </c>
      <c r="D102" s="28">
        <f>D27</f>
        <v>36589600</v>
      </c>
      <c r="E102" s="28">
        <f>E27</f>
        <v>20247200</v>
      </c>
    </row>
    <row r="103" spans="1:5" ht="39">
      <c r="A103" s="66" t="s">
        <v>29</v>
      </c>
      <c r="B103" s="11"/>
      <c r="C103" s="28">
        <f>C75+C28+C18</f>
        <v>26997000</v>
      </c>
      <c r="D103" s="28">
        <f>D75+D28+D18</f>
        <v>28430000.000000004</v>
      </c>
      <c r="E103" s="28">
        <f>E75+E28+E18</f>
        <v>28850000</v>
      </c>
    </row>
    <row r="104" spans="1:5">
      <c r="A104" s="67" t="s">
        <v>133</v>
      </c>
      <c r="B104" s="11"/>
      <c r="C104" s="28">
        <f>C15-C100</f>
        <v>0</v>
      </c>
      <c r="D104" s="28">
        <f>D15-D100</f>
        <v>0</v>
      </c>
      <c r="E104" s="28">
        <f>E15-E100</f>
        <v>0</v>
      </c>
    </row>
  </sheetData>
  <mergeCells count="2">
    <mergeCell ref="A7:A9"/>
    <mergeCell ref="C7:E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8"/>
  <sheetViews>
    <sheetView topLeftCell="A5" workbookViewId="0">
      <selection activeCell="B192" sqref="B192"/>
    </sheetView>
  </sheetViews>
  <sheetFormatPr defaultRowHeight="15"/>
  <cols>
    <col min="1" max="1" width="39.5703125"/>
    <col min="2" max="2" width="12.85546875"/>
    <col min="3" max="3" width="13.42578125"/>
    <col min="4" max="4" width="15.140625"/>
    <col min="5" max="5" width="12.5703125"/>
    <col min="6" max="6" width="10.140625"/>
    <col min="7" max="7" width="15.7109375"/>
    <col min="8" max="9" width="8.28515625"/>
    <col min="10" max="10" width="10.85546875"/>
    <col min="11" max="11" width="10.7109375"/>
    <col min="12" max="12" width="11.5703125"/>
    <col min="13" max="1025" width="8.28515625"/>
  </cols>
  <sheetData>
    <row r="1" spans="1:4">
      <c r="C1" s="1" t="s">
        <v>0</v>
      </c>
      <c r="D1" s="2"/>
    </row>
    <row r="2" spans="1:4">
      <c r="C2" s="1" t="s">
        <v>1</v>
      </c>
      <c r="D2" s="2"/>
    </row>
    <row r="3" spans="1:4">
      <c r="C3" s="1" t="s">
        <v>2</v>
      </c>
      <c r="D3" s="2"/>
    </row>
    <row r="4" spans="1:4" ht="15.75">
      <c r="C4" s="3" t="s">
        <v>3</v>
      </c>
    </row>
    <row r="6" spans="1:4" ht="15.75">
      <c r="A6" s="4" t="s">
        <v>4</v>
      </c>
      <c r="B6" s="4"/>
      <c r="C6" s="4"/>
    </row>
    <row r="7" spans="1:4" ht="17.25" customHeight="1">
      <c r="A7" s="4" t="s">
        <v>5</v>
      </c>
      <c r="B7" s="4"/>
      <c r="C7" s="4"/>
    </row>
    <row r="8" spans="1:4">
      <c r="D8" t="s">
        <v>6</v>
      </c>
    </row>
    <row r="9" spans="1:4" ht="15" hidden="1" customHeight="1">
      <c r="B9" s="150"/>
      <c r="C9" s="150"/>
      <c r="D9" s="150"/>
    </row>
    <row r="10" spans="1:4" hidden="1">
      <c r="A10" s="5"/>
      <c r="B10" s="150"/>
      <c r="C10" s="150"/>
      <c r="D10" s="150"/>
    </row>
    <row r="11" spans="1:4" ht="30.75" customHeight="1">
      <c r="A11" s="5" t="s">
        <v>7</v>
      </c>
      <c r="B11" s="6">
        <v>2021</v>
      </c>
      <c r="C11" s="6">
        <v>2022</v>
      </c>
      <c r="D11" s="6">
        <v>2023</v>
      </c>
    </row>
    <row r="12" spans="1:4" ht="30.75" hidden="1" customHeight="1">
      <c r="A12" s="7" t="s">
        <v>8</v>
      </c>
      <c r="B12" s="6"/>
      <c r="C12" s="6"/>
      <c r="D12" s="6"/>
    </row>
    <row r="13" spans="1:4" ht="30.75" hidden="1" customHeight="1">
      <c r="A13" s="8" t="s">
        <v>9</v>
      </c>
      <c r="B13" s="9">
        <v>15697000</v>
      </c>
      <c r="C13" s="9">
        <v>16900000</v>
      </c>
      <c r="D13" s="9">
        <v>17040000</v>
      </c>
    </row>
    <row r="14" spans="1:4" ht="30.75" hidden="1" customHeight="1">
      <c r="A14" s="8" t="s">
        <v>10</v>
      </c>
      <c r="B14" s="9">
        <v>11300000</v>
      </c>
      <c r="C14" s="9">
        <v>11530000</v>
      </c>
      <c r="D14" s="9">
        <v>11810000</v>
      </c>
    </row>
    <row r="15" spans="1:4" ht="30.75" hidden="1" customHeight="1">
      <c r="A15" s="8" t="s">
        <v>11</v>
      </c>
      <c r="B15" s="10">
        <v>37062200</v>
      </c>
      <c r="C15" s="10">
        <v>36589600</v>
      </c>
      <c r="D15" s="10">
        <v>20247200</v>
      </c>
    </row>
    <row r="16" spans="1:4" ht="30.75" hidden="1" customHeight="1">
      <c r="A16" s="8" t="s">
        <v>12</v>
      </c>
      <c r="B16" s="11">
        <v>0</v>
      </c>
      <c r="C16" s="11">
        <v>0</v>
      </c>
      <c r="D16" s="11">
        <v>0</v>
      </c>
    </row>
    <row r="17" spans="1:6" ht="30.75" hidden="1" customHeight="1">
      <c r="A17" s="7" t="s">
        <v>13</v>
      </c>
      <c r="B17" s="12">
        <f>SUM(B13:B16)</f>
        <v>64059200</v>
      </c>
      <c r="C17" s="12">
        <f>SUM(C13:C16)</f>
        <v>65019600</v>
      </c>
      <c r="D17" s="12">
        <f>SUM(D13:D16)</f>
        <v>49097200</v>
      </c>
    </row>
    <row r="18" spans="1:6" ht="20.25" customHeight="1">
      <c r="A18" s="13" t="s">
        <v>14</v>
      </c>
      <c r="B18" s="9">
        <f>B19+B244</f>
        <v>106586191.15000001</v>
      </c>
      <c r="C18" s="9">
        <f>C19+C244</f>
        <v>65019600</v>
      </c>
      <c r="D18" s="9">
        <f>D19+D244</f>
        <v>49097200</v>
      </c>
    </row>
    <row r="19" spans="1:6" ht="30.75" customHeight="1">
      <c r="A19" s="14" t="s">
        <v>15</v>
      </c>
      <c r="B19" s="15">
        <f>B20+B32+B205+B211+B241</f>
        <v>105978196.84</v>
      </c>
      <c r="C19" s="15">
        <f>C20+C32+C205+C211+C241</f>
        <v>65019600</v>
      </c>
      <c r="D19" s="15">
        <f>D20+D32+D205+D211+D241</f>
        <v>49097200</v>
      </c>
    </row>
    <row r="20" spans="1:6" ht="47.25" customHeight="1">
      <c r="A20" s="14" t="s">
        <v>16</v>
      </c>
      <c r="B20" s="15">
        <f>B21+B22+B28+B23+B24+B25+B26+B27</f>
        <v>5247878.8</v>
      </c>
      <c r="C20" s="15">
        <f>C21+C22+C28</f>
        <v>6764620.4400000004</v>
      </c>
      <c r="D20" s="15">
        <f>D21+D22+D28</f>
        <v>9000442.6600000001</v>
      </c>
      <c r="E20" s="73" t="s">
        <v>139</v>
      </c>
      <c r="F20">
        <f>B20-E20</f>
        <v>0</v>
      </c>
    </row>
    <row r="21" spans="1:6" ht="81" customHeight="1">
      <c r="A21" s="16" t="s">
        <v>17</v>
      </c>
      <c r="B21" s="17">
        <v>586420</v>
      </c>
      <c r="C21" s="18">
        <v>0</v>
      </c>
      <c r="D21" s="18">
        <v>0</v>
      </c>
      <c r="E21" s="3" t="s">
        <v>140</v>
      </c>
      <c r="F21">
        <f>B21-E21</f>
        <v>0</v>
      </c>
    </row>
    <row r="22" spans="1:6" ht="63.75" customHeight="1">
      <c r="A22" s="19" t="s">
        <v>18</v>
      </c>
      <c r="B22" s="17">
        <v>319866</v>
      </c>
      <c r="C22" s="18">
        <v>0</v>
      </c>
      <c r="D22" s="18">
        <v>0</v>
      </c>
      <c r="E22" s="3" t="s">
        <v>141</v>
      </c>
      <c r="F22">
        <f>B22-E22</f>
        <v>0</v>
      </c>
    </row>
    <row r="23" spans="1:6" ht="95.25" customHeight="1">
      <c r="A23" s="20" t="s">
        <v>19</v>
      </c>
      <c r="B23" s="17">
        <v>394721</v>
      </c>
      <c r="C23" s="18">
        <v>0</v>
      </c>
      <c r="D23" s="18">
        <v>0</v>
      </c>
      <c r="F23" s="74">
        <f>SUM(F21:F22)</f>
        <v>0</v>
      </c>
    </row>
    <row r="24" spans="1:6" ht="42.75" customHeight="1">
      <c r="A24" s="21" t="s">
        <v>20</v>
      </c>
      <c r="B24" s="22" t="s">
        <v>21</v>
      </c>
      <c r="C24" s="18"/>
      <c r="D24" s="18"/>
    </row>
    <row r="25" spans="1:6" ht="62.25" customHeight="1">
      <c r="A25" s="21" t="s">
        <v>22</v>
      </c>
      <c r="B25" s="22" t="s">
        <v>23</v>
      </c>
      <c r="C25" s="18"/>
      <c r="D25" s="18"/>
    </row>
    <row r="26" spans="1:6" ht="50.25" customHeight="1">
      <c r="A26" s="21" t="s">
        <v>24</v>
      </c>
      <c r="B26" s="22">
        <v>95615</v>
      </c>
      <c r="C26" s="18"/>
      <c r="D26" s="18"/>
    </row>
    <row r="27" spans="1:6" ht="30" customHeight="1">
      <c r="A27" s="21" t="s">
        <v>25</v>
      </c>
      <c r="B27" s="22">
        <v>811146</v>
      </c>
      <c r="C27" s="18"/>
      <c r="D27" s="18"/>
    </row>
    <row r="28" spans="1:6" ht="16.5" customHeight="1">
      <c r="A28" s="23" t="s">
        <v>26</v>
      </c>
      <c r="B28" s="17">
        <f>B31</f>
        <v>2487301.41</v>
      </c>
      <c r="C28" s="17">
        <f>C30+C31</f>
        <v>6764620.4400000004</v>
      </c>
      <c r="D28" s="17">
        <f>D30+D31</f>
        <v>9000442.6600000001</v>
      </c>
    </row>
    <row r="29" spans="1:6" ht="18.75" customHeight="1">
      <c r="A29" s="24" t="s">
        <v>27</v>
      </c>
      <c r="B29" s="17"/>
      <c r="C29" s="18"/>
      <c r="D29" s="18"/>
    </row>
    <row r="30" spans="1:6" ht="17.25" customHeight="1">
      <c r="A30" s="24" t="s">
        <v>28</v>
      </c>
      <c r="B30" s="17">
        <v>0</v>
      </c>
      <c r="C30" s="17">
        <v>0</v>
      </c>
      <c r="D30" s="17">
        <v>0</v>
      </c>
    </row>
    <row r="31" spans="1:6" ht="20.25" customHeight="1">
      <c r="A31" s="24" t="s">
        <v>29</v>
      </c>
      <c r="B31" s="25">
        <v>2487301.41</v>
      </c>
      <c r="C31" s="18">
        <v>6764620.4400000004</v>
      </c>
      <c r="D31" s="18">
        <v>9000442.6600000001</v>
      </c>
      <c r="F31">
        <f>B31+F23</f>
        <v>2487301.41</v>
      </c>
    </row>
    <row r="32" spans="1:6" ht="54" customHeight="1">
      <c r="A32" s="26" t="s">
        <v>30</v>
      </c>
      <c r="B32" s="27">
        <f>B34+B35</f>
        <v>82750971.010000005</v>
      </c>
      <c r="C32" s="27">
        <f>C34+C35</f>
        <v>40655111.119999997</v>
      </c>
      <c r="D32" s="27">
        <f>D34+D35</f>
        <v>22496888.899999999</v>
      </c>
      <c r="E32" s="75" t="s">
        <v>142</v>
      </c>
      <c r="F32">
        <f>B32-E32</f>
        <v>5195275.4900000095</v>
      </c>
    </row>
    <row r="33" spans="1:12" ht="16.5" customHeight="1">
      <c r="A33" s="24" t="s">
        <v>27</v>
      </c>
      <c r="B33" s="28"/>
      <c r="C33" s="9"/>
      <c r="D33" s="9"/>
    </row>
    <row r="34" spans="1:12" ht="16.5" customHeight="1">
      <c r="A34" s="24" t="s">
        <v>28</v>
      </c>
      <c r="B34" s="28">
        <f>B38+B41+B44+B47+B50+B53+B56+B59+B62+B65+B68+B71+B74+B77+B80+B83+B86+B89+B92+B95+B98+B101+B104+B107+B110+B113+B116+B119+B122+B125+B128+B203+B131+B134+B137+B140+B143+B146+B149+B152+B155+B158+B161+B164+B167+B170+B173+B176+B179+B182+B185+B188+B191+B194+B197+B200</f>
        <v>74442183.800000012</v>
      </c>
      <c r="C34" s="28">
        <f>C38+C41+C44+C47+C50+C53+C56+C59+C62+C65+C68+C71+C74+C77+C80+C83+C86+C89+C92+C95+C98+C101+C104+C107+C110+C113+C116+C119+C122+C125+C128+C203+C131+C134+C137+C140+C143+C146+C149+C152+C155+C158+C161+C164+C167+C170+C173+C176+C179+C182+C185+C188+C191</f>
        <v>36589600</v>
      </c>
      <c r="D34" s="28">
        <f>D203</f>
        <v>20247200</v>
      </c>
      <c r="E34" s="75" t="s">
        <v>143</v>
      </c>
      <c r="F34">
        <f>B34-E34</f>
        <v>4675738.9200000167</v>
      </c>
      <c r="H34">
        <v>15468540.939999999</v>
      </c>
      <c r="I34">
        <f>B34+H34</f>
        <v>89910724.74000001</v>
      </c>
      <c r="J34">
        <f>I34-E34</f>
        <v>20144279.860000014</v>
      </c>
      <c r="K34">
        <v>74442183.799999997</v>
      </c>
      <c r="L34" s="74">
        <f>B34-K34</f>
        <v>0</v>
      </c>
    </row>
    <row r="35" spans="1:12" ht="16.5" customHeight="1">
      <c r="A35" s="24" t="s">
        <v>29</v>
      </c>
      <c r="B35" s="28">
        <f>B39+B42+B45+B48+B51+B54+B57+B60+B63+B66+B69+B72+B75+B78+B81+B84+B87+B90+B93+B96+B99+B102+B105+B108+B111+B114+B117+B120+B123+B126+B129+B204+B132+B135+B138+B141+B144+B147+B150+B153+B156+B159+B162+B165+B168+B171+B174+B177+B180+B183+B186+B189+B192+B195+B198+B201</f>
        <v>8308787.2099999981</v>
      </c>
      <c r="C35" s="28">
        <f>C39+C42+C45+C48+C51+C54+C57+C60+C63+C66+C69+C72+C75+C78+C81+C84+C87+C90+C93+C96+C99+C102+C105+C108+C111+C114+C117+C120+C123+C126+C129+C204+C132+C135+C138+C141+C144+C147+C150+C153+C156+C159+C162+C165+C168+C171+C174+C177+C180+C183+C186+C189+C192</f>
        <v>4065511.12</v>
      </c>
      <c r="D35" s="28">
        <f>D204</f>
        <v>2249688.9</v>
      </c>
      <c r="E35" s="75" t="s">
        <v>144</v>
      </c>
      <c r="F35">
        <f>B35-E35</f>
        <v>519526.56999999844</v>
      </c>
      <c r="J35" s="76" t="s">
        <v>145</v>
      </c>
      <c r="K35" s="77">
        <v>8308787.21</v>
      </c>
      <c r="L35" s="74">
        <f>B35-K35</f>
        <v>0</v>
      </c>
    </row>
    <row r="36" spans="1:12" ht="15.75" customHeight="1">
      <c r="A36" s="24" t="s">
        <v>31</v>
      </c>
      <c r="B36" s="28"/>
      <c r="C36" s="9"/>
      <c r="D36" s="9"/>
      <c r="J36" s="74">
        <f>J35-J34</f>
        <v>-15468540.790000014</v>
      </c>
    </row>
    <row r="37" spans="1:12" ht="33" customHeight="1">
      <c r="A37" s="23" t="s">
        <v>32</v>
      </c>
      <c r="B37" s="78">
        <f>B38+B39</f>
        <v>481935</v>
      </c>
      <c r="C37" s="79"/>
      <c r="D37" s="79"/>
    </row>
    <row r="38" spans="1:12" ht="16.5" customHeight="1">
      <c r="A38" s="23" t="s">
        <v>28</v>
      </c>
      <c r="B38" s="51">
        <v>433741.5</v>
      </c>
      <c r="C38" s="79"/>
      <c r="D38" s="79"/>
    </row>
    <row r="39" spans="1:12" ht="20.25" customHeight="1">
      <c r="A39" s="23" t="s">
        <v>29</v>
      </c>
      <c r="B39" s="80">
        <v>48193.5</v>
      </c>
      <c r="C39" s="79"/>
      <c r="D39" s="79"/>
    </row>
    <row r="40" spans="1:12" ht="36" customHeight="1">
      <c r="A40" s="23" t="s">
        <v>33</v>
      </c>
      <c r="B40" s="78">
        <f>B41+B42</f>
        <v>533333.34</v>
      </c>
      <c r="C40" s="79"/>
      <c r="D40" s="79"/>
    </row>
    <row r="41" spans="1:12" ht="15.75" customHeight="1">
      <c r="A41" s="23" t="s">
        <v>28</v>
      </c>
      <c r="B41" s="51">
        <v>480000</v>
      </c>
      <c r="C41" s="79"/>
      <c r="D41" s="79"/>
    </row>
    <row r="42" spans="1:12" ht="18" customHeight="1">
      <c r="A42" s="23" t="s">
        <v>29</v>
      </c>
      <c r="B42" s="80">
        <v>53333.34</v>
      </c>
      <c r="C42" s="79"/>
      <c r="D42" s="79"/>
    </row>
    <row r="43" spans="1:12" ht="30" customHeight="1">
      <c r="A43" s="33" t="s">
        <v>34</v>
      </c>
      <c r="B43" s="78">
        <f>B44+B45</f>
        <v>1297198.1200000001</v>
      </c>
      <c r="C43" s="81"/>
      <c r="D43" s="81"/>
    </row>
    <row r="44" spans="1:12" ht="19.5" customHeight="1">
      <c r="A44" s="23" t="s">
        <v>28</v>
      </c>
      <c r="B44" s="51">
        <v>1167478.3</v>
      </c>
      <c r="C44" s="79"/>
      <c r="D44" s="79"/>
    </row>
    <row r="45" spans="1:12" ht="18.75" customHeight="1">
      <c r="A45" s="23" t="s">
        <v>29</v>
      </c>
      <c r="B45" s="80">
        <v>129719.82</v>
      </c>
      <c r="C45" s="79"/>
      <c r="D45" s="79"/>
    </row>
    <row r="46" spans="1:12" ht="30" customHeight="1">
      <c r="A46" s="35" t="s">
        <v>35</v>
      </c>
      <c r="B46" s="78">
        <f>B47+B48</f>
        <v>200000</v>
      </c>
      <c r="C46" s="81"/>
      <c r="D46" s="81"/>
    </row>
    <row r="47" spans="1:12" ht="18" customHeight="1">
      <c r="A47" s="23" t="s">
        <v>28</v>
      </c>
      <c r="B47" s="51">
        <v>180000</v>
      </c>
      <c r="C47" s="81"/>
      <c r="D47" s="81"/>
    </row>
    <row r="48" spans="1:12" ht="18" customHeight="1">
      <c r="A48" s="23" t="s">
        <v>29</v>
      </c>
      <c r="B48" s="80">
        <v>20000</v>
      </c>
      <c r="C48" s="81"/>
      <c r="D48" s="81"/>
    </row>
    <row r="49" spans="1:4" ht="30" customHeight="1">
      <c r="A49" s="35" t="s">
        <v>36</v>
      </c>
      <c r="B49" s="78">
        <f>B50+B51</f>
        <v>228000</v>
      </c>
      <c r="C49" s="81"/>
      <c r="D49" s="81"/>
    </row>
    <row r="50" spans="1:4" ht="14.25" customHeight="1">
      <c r="A50" s="23" t="s">
        <v>28</v>
      </c>
      <c r="B50" s="51">
        <v>205200</v>
      </c>
      <c r="C50" s="81"/>
      <c r="D50" s="81"/>
    </row>
    <row r="51" spans="1:4" ht="15.75" customHeight="1">
      <c r="A51" s="23" t="s">
        <v>29</v>
      </c>
      <c r="B51" s="80">
        <v>22800</v>
      </c>
      <c r="C51" s="81"/>
      <c r="D51" s="81"/>
    </row>
    <row r="52" spans="1:4" ht="30" customHeight="1">
      <c r="A52" s="35" t="s">
        <v>37</v>
      </c>
      <c r="B52" s="82">
        <f>B53+B54</f>
        <v>377777.76</v>
      </c>
      <c r="C52" s="81"/>
      <c r="D52" s="81"/>
    </row>
    <row r="53" spans="1:4" ht="15" customHeight="1">
      <c r="A53" s="23" t="s">
        <v>28</v>
      </c>
      <c r="B53" s="83">
        <v>339999.98</v>
      </c>
      <c r="C53" s="81"/>
      <c r="D53" s="81"/>
    </row>
    <row r="54" spans="1:4" ht="15" customHeight="1">
      <c r="A54" s="23" t="s">
        <v>29</v>
      </c>
      <c r="B54" s="84">
        <v>37777.78</v>
      </c>
      <c r="C54" s="81"/>
      <c r="D54" s="81"/>
    </row>
    <row r="55" spans="1:4" ht="30" customHeight="1">
      <c r="A55" s="35" t="s">
        <v>38</v>
      </c>
      <c r="B55" s="78">
        <f>B56+B57</f>
        <v>600000</v>
      </c>
      <c r="C55" s="81"/>
      <c r="D55" s="81"/>
    </row>
    <row r="56" spans="1:4" ht="18.75" customHeight="1">
      <c r="A56" s="23" t="s">
        <v>28</v>
      </c>
      <c r="B56" s="51">
        <v>540000</v>
      </c>
      <c r="C56" s="81"/>
      <c r="D56" s="81"/>
    </row>
    <row r="57" spans="1:4" ht="18" customHeight="1">
      <c r="A57" s="23" t="s">
        <v>29</v>
      </c>
      <c r="B57" s="80">
        <v>60000</v>
      </c>
      <c r="C57" s="81"/>
      <c r="D57" s="81"/>
    </row>
    <row r="58" spans="1:4" ht="41.25" customHeight="1">
      <c r="A58" s="35" t="s">
        <v>39</v>
      </c>
      <c r="B58" s="85">
        <f>B59+B60</f>
        <v>720000</v>
      </c>
      <c r="C58" s="81"/>
      <c r="D58" s="81"/>
    </row>
    <row r="59" spans="1:4" ht="20.25" customHeight="1">
      <c r="A59" s="23" t="s">
        <v>28</v>
      </c>
      <c r="B59" s="51">
        <v>648000</v>
      </c>
      <c r="C59" s="81"/>
      <c r="D59" s="81"/>
    </row>
    <row r="60" spans="1:4" ht="18" customHeight="1">
      <c r="A60" s="23" t="s">
        <v>29</v>
      </c>
      <c r="B60" s="80">
        <v>72000</v>
      </c>
      <c r="C60" s="81"/>
      <c r="D60" s="81"/>
    </row>
    <row r="61" spans="1:4" ht="30" hidden="1" customHeight="1">
      <c r="A61" s="35" t="s">
        <v>40</v>
      </c>
      <c r="B61" s="51">
        <f>B62+B63</f>
        <v>0</v>
      </c>
      <c r="C61" s="51">
        <f>C62+C63</f>
        <v>0</v>
      </c>
      <c r="D61" s="81"/>
    </row>
    <row r="62" spans="1:4" ht="18.75" hidden="1" customHeight="1">
      <c r="A62" s="23" t="s">
        <v>28</v>
      </c>
      <c r="B62" s="51"/>
      <c r="C62" s="51"/>
      <c r="D62" s="81"/>
    </row>
    <row r="63" spans="1:4" ht="20.25" hidden="1" customHeight="1">
      <c r="A63" s="23" t="s">
        <v>29</v>
      </c>
      <c r="B63" s="51"/>
      <c r="C63" s="51"/>
      <c r="D63" s="81"/>
    </row>
    <row r="64" spans="1:4" ht="30" hidden="1" customHeight="1">
      <c r="A64" s="35" t="s">
        <v>41</v>
      </c>
      <c r="B64" s="51">
        <f>B65+B66</f>
        <v>0</v>
      </c>
      <c r="C64" s="51">
        <f>C65+C66</f>
        <v>0</v>
      </c>
      <c r="D64" s="81"/>
    </row>
    <row r="65" spans="1:4" ht="18.75" hidden="1" customHeight="1">
      <c r="A65" s="23" t="s">
        <v>28</v>
      </c>
      <c r="B65" s="51"/>
      <c r="C65" s="51"/>
      <c r="D65" s="81"/>
    </row>
    <row r="66" spans="1:4" ht="18" hidden="1" customHeight="1">
      <c r="A66" s="23" t="s">
        <v>29</v>
      </c>
      <c r="B66" s="51"/>
      <c r="C66" s="51"/>
      <c r="D66" s="81"/>
    </row>
    <row r="67" spans="1:4" ht="30" customHeight="1">
      <c r="A67" s="35" t="s">
        <v>42</v>
      </c>
      <c r="B67" s="85">
        <f>B68+B69</f>
        <v>170000</v>
      </c>
      <c r="C67" s="81"/>
      <c r="D67" s="81"/>
    </row>
    <row r="68" spans="1:4" ht="18.75" customHeight="1">
      <c r="A68" s="23" t="s">
        <v>28</v>
      </c>
      <c r="B68" s="51">
        <v>153000</v>
      </c>
      <c r="C68" s="81"/>
      <c r="D68" s="81"/>
    </row>
    <row r="69" spans="1:4" ht="19.5" customHeight="1">
      <c r="A69" s="23" t="s">
        <v>29</v>
      </c>
      <c r="B69" s="80">
        <v>17000</v>
      </c>
      <c r="C69" s="81"/>
      <c r="D69" s="81"/>
    </row>
    <row r="70" spans="1:4" ht="30" customHeight="1">
      <c r="A70" s="35" t="s">
        <v>43</v>
      </c>
      <c r="B70" s="85">
        <f>B71+B72</f>
        <v>340000</v>
      </c>
      <c r="C70" s="79"/>
      <c r="D70" s="79"/>
    </row>
    <row r="71" spans="1:4" ht="15.75" customHeight="1">
      <c r="A71" s="23" t="s">
        <v>28</v>
      </c>
      <c r="B71" s="51">
        <v>306000</v>
      </c>
      <c r="C71" s="79"/>
      <c r="D71" s="79"/>
    </row>
    <row r="72" spans="1:4" ht="18" customHeight="1">
      <c r="A72" s="23" t="s">
        <v>29</v>
      </c>
      <c r="B72" s="80">
        <v>34000</v>
      </c>
      <c r="C72" s="79"/>
      <c r="D72" s="79"/>
    </row>
    <row r="73" spans="1:4" ht="30" customHeight="1">
      <c r="A73" s="35" t="s">
        <v>44</v>
      </c>
      <c r="B73" s="82">
        <f>B74+B75</f>
        <v>220733.57</v>
      </c>
      <c r="C73" s="81"/>
      <c r="D73" s="81"/>
    </row>
    <row r="74" spans="1:4" ht="13.5" customHeight="1">
      <c r="A74" s="23" t="s">
        <v>28</v>
      </c>
      <c r="B74" s="86">
        <v>198660.21</v>
      </c>
      <c r="C74" s="81"/>
      <c r="D74" s="81"/>
    </row>
    <row r="75" spans="1:4" ht="15" customHeight="1">
      <c r="A75" s="23" t="s">
        <v>29</v>
      </c>
      <c r="B75" s="87">
        <v>22073.360000000001</v>
      </c>
      <c r="C75" s="81"/>
      <c r="D75" s="81"/>
    </row>
    <row r="76" spans="1:4" ht="30" customHeight="1">
      <c r="A76" s="35" t="s">
        <v>45</v>
      </c>
      <c r="B76" s="85">
        <f>B77+B78</f>
        <v>550000</v>
      </c>
      <c r="C76" s="81"/>
      <c r="D76" s="81"/>
    </row>
    <row r="77" spans="1:4" ht="15" customHeight="1">
      <c r="A77" s="23" t="s">
        <v>28</v>
      </c>
      <c r="B77" s="51">
        <v>495000</v>
      </c>
      <c r="C77" s="81"/>
      <c r="D77" s="81"/>
    </row>
    <row r="78" spans="1:4" ht="16.5" customHeight="1">
      <c r="A78" s="23" t="s">
        <v>29</v>
      </c>
      <c r="B78" s="80">
        <v>55000</v>
      </c>
      <c r="C78" s="81"/>
      <c r="D78" s="81"/>
    </row>
    <row r="79" spans="1:4" ht="30" customHeight="1">
      <c r="A79" s="35" t="s">
        <v>46</v>
      </c>
      <c r="B79" s="82">
        <f>B80+B81</f>
        <v>597000</v>
      </c>
      <c r="C79" s="81"/>
      <c r="D79" s="81"/>
    </row>
    <row r="80" spans="1:4" ht="14.25" customHeight="1">
      <c r="A80" s="23" t="s">
        <v>28</v>
      </c>
      <c r="B80" s="88">
        <v>537300</v>
      </c>
      <c r="C80" s="81"/>
      <c r="D80" s="81"/>
    </row>
    <row r="81" spans="1:4" ht="16.5" customHeight="1">
      <c r="A81" s="23" t="s">
        <v>29</v>
      </c>
      <c r="B81" s="80">
        <v>59700</v>
      </c>
      <c r="C81" s="81"/>
      <c r="D81" s="81"/>
    </row>
    <row r="82" spans="1:4" ht="41.25" customHeight="1">
      <c r="A82" s="35" t="s">
        <v>47</v>
      </c>
      <c r="B82" s="82">
        <f>B83+B84</f>
        <v>12200000</v>
      </c>
      <c r="C82" s="89"/>
      <c r="D82" s="89"/>
    </row>
    <row r="83" spans="1:4" ht="20.25" customHeight="1">
      <c r="A83" s="23" t="s">
        <v>28</v>
      </c>
      <c r="B83" s="88">
        <v>10980000</v>
      </c>
      <c r="C83" s="89"/>
      <c r="D83" s="89"/>
    </row>
    <row r="84" spans="1:4" ht="18" customHeight="1">
      <c r="A84" s="23" t="s">
        <v>29</v>
      </c>
      <c r="B84" s="80">
        <v>1220000</v>
      </c>
      <c r="C84" s="89"/>
      <c r="D84" s="89"/>
    </row>
    <row r="85" spans="1:4" ht="30" customHeight="1">
      <c r="A85" s="35" t="s">
        <v>48</v>
      </c>
      <c r="B85" s="82">
        <f>B86+B87</f>
        <v>1149025.69</v>
      </c>
      <c r="C85" s="81"/>
      <c r="D85" s="81"/>
    </row>
    <row r="86" spans="1:4" ht="15.75" customHeight="1">
      <c r="A86" s="23" t="s">
        <v>28</v>
      </c>
      <c r="B86" s="88">
        <v>1034123.12</v>
      </c>
      <c r="C86" s="81"/>
      <c r="D86" s="81"/>
    </row>
    <row r="87" spans="1:4" ht="18" customHeight="1">
      <c r="A87" s="23" t="s">
        <v>29</v>
      </c>
      <c r="B87" s="90">
        <v>114902.57</v>
      </c>
      <c r="C87" s="81"/>
      <c r="D87" s="81"/>
    </row>
    <row r="88" spans="1:4" ht="30" customHeight="1">
      <c r="A88" s="35" t="s">
        <v>49</v>
      </c>
      <c r="B88" s="82">
        <f>B89+B90</f>
        <v>332330</v>
      </c>
      <c r="C88" s="81"/>
      <c r="D88" s="81"/>
    </row>
    <row r="89" spans="1:4" ht="16.5" customHeight="1">
      <c r="A89" s="23" t="s">
        <v>28</v>
      </c>
      <c r="B89" s="88">
        <v>299097</v>
      </c>
      <c r="C89" s="81"/>
      <c r="D89" s="81"/>
    </row>
    <row r="90" spans="1:4" ht="12.75" customHeight="1">
      <c r="A90" s="23" t="s">
        <v>29</v>
      </c>
      <c r="B90" s="80">
        <v>33233</v>
      </c>
      <c r="C90" s="81"/>
      <c r="D90" s="81"/>
    </row>
    <row r="91" spans="1:4" ht="30" customHeight="1">
      <c r="A91" s="35" t="s">
        <v>50</v>
      </c>
      <c r="B91" s="82">
        <f>B92+B93</f>
        <v>516592.06</v>
      </c>
      <c r="C91" s="81"/>
      <c r="D91" s="81"/>
    </row>
    <row r="92" spans="1:4" ht="15.75" customHeight="1">
      <c r="A92" s="23" t="s">
        <v>28</v>
      </c>
      <c r="B92" s="88">
        <v>464932.85</v>
      </c>
      <c r="C92" s="81"/>
      <c r="D92" s="81"/>
    </row>
    <row r="93" spans="1:4" ht="17.25" customHeight="1">
      <c r="A93" s="23" t="s">
        <v>29</v>
      </c>
      <c r="B93" s="90">
        <v>51659.21</v>
      </c>
      <c r="C93" s="81"/>
      <c r="D93" s="81"/>
    </row>
    <row r="94" spans="1:4" ht="30" customHeight="1">
      <c r="A94" s="35" t="s">
        <v>51</v>
      </c>
      <c r="B94" s="82">
        <f>B95+B96</f>
        <v>209757.94</v>
      </c>
      <c r="C94" s="81"/>
      <c r="D94" s="81"/>
    </row>
    <row r="95" spans="1:4" ht="18" customHeight="1">
      <c r="A95" s="23" t="s">
        <v>28</v>
      </c>
      <c r="B95" s="88">
        <v>188782.15</v>
      </c>
      <c r="C95" s="81"/>
      <c r="D95" s="81"/>
    </row>
    <row r="96" spans="1:4" ht="16.5" customHeight="1">
      <c r="A96" s="23" t="s">
        <v>29</v>
      </c>
      <c r="B96" s="90">
        <v>20975.79</v>
      </c>
      <c r="C96" s="81"/>
      <c r="D96" s="81"/>
    </row>
    <row r="97" spans="1:4" ht="30" customHeight="1">
      <c r="A97" s="35" t="s">
        <v>52</v>
      </c>
      <c r="B97" s="82">
        <f>B98+B99</f>
        <v>368150</v>
      </c>
      <c r="C97" s="81"/>
      <c r="D97" s="81"/>
    </row>
    <row r="98" spans="1:4" ht="13.5" customHeight="1">
      <c r="A98" s="23" t="s">
        <v>28</v>
      </c>
      <c r="B98" s="88">
        <v>331335</v>
      </c>
      <c r="C98" s="81"/>
      <c r="D98" s="81"/>
    </row>
    <row r="99" spans="1:4" ht="15.75" customHeight="1">
      <c r="A99" s="23" t="s">
        <v>29</v>
      </c>
      <c r="B99" s="90">
        <v>36815</v>
      </c>
      <c r="C99" s="81"/>
      <c r="D99" s="81"/>
    </row>
    <row r="100" spans="1:4" ht="29.25" customHeight="1">
      <c r="A100" s="23" t="s">
        <v>53</v>
      </c>
      <c r="B100" s="91">
        <f>B101+B102</f>
        <v>221111.12</v>
      </c>
      <c r="C100" s="79"/>
      <c r="D100" s="79"/>
    </row>
    <row r="101" spans="1:4" ht="15" customHeight="1">
      <c r="A101" s="23" t="s">
        <v>28</v>
      </c>
      <c r="B101" s="86">
        <v>199000.01</v>
      </c>
      <c r="C101" s="79"/>
      <c r="D101" s="79"/>
    </row>
    <row r="102" spans="1:4" ht="14.25" customHeight="1">
      <c r="A102" s="23" t="s">
        <v>29</v>
      </c>
      <c r="B102" s="87">
        <v>22111.11</v>
      </c>
      <c r="C102" s="79"/>
      <c r="D102" s="79"/>
    </row>
    <row r="103" spans="1:4" ht="30" customHeight="1">
      <c r="A103" s="35" t="s">
        <v>54</v>
      </c>
      <c r="B103" s="82">
        <f>B104+B105</f>
        <v>119400</v>
      </c>
      <c r="C103" s="81"/>
      <c r="D103" s="81"/>
    </row>
    <row r="104" spans="1:4" ht="16.5" customHeight="1">
      <c r="A104" s="23" t="s">
        <v>28</v>
      </c>
      <c r="B104" s="88">
        <v>107460</v>
      </c>
      <c r="C104" s="81"/>
      <c r="D104" s="81"/>
    </row>
    <row r="105" spans="1:4" ht="18.75" customHeight="1">
      <c r="A105" s="23" t="s">
        <v>29</v>
      </c>
      <c r="B105" s="80">
        <v>11940</v>
      </c>
      <c r="C105" s="81"/>
      <c r="D105" s="81"/>
    </row>
    <row r="106" spans="1:4" ht="30" customHeight="1">
      <c r="A106" s="35" t="s">
        <v>55</v>
      </c>
      <c r="B106" s="82">
        <f>B107+B108</f>
        <v>399999.41</v>
      </c>
      <c r="C106" s="81"/>
      <c r="D106" s="81"/>
    </row>
    <row r="107" spans="1:4" ht="15.75" customHeight="1">
      <c r="A107" s="23" t="s">
        <v>28</v>
      </c>
      <c r="B107" s="88">
        <v>359999.47</v>
      </c>
      <c r="C107" s="81"/>
      <c r="D107" s="81"/>
    </row>
    <row r="108" spans="1:4" ht="18" customHeight="1">
      <c r="A108" s="23" t="s">
        <v>29</v>
      </c>
      <c r="B108" s="90">
        <v>39999.94</v>
      </c>
      <c r="C108" s="81"/>
      <c r="D108" s="81"/>
    </row>
    <row r="109" spans="1:4" ht="30" customHeight="1">
      <c r="A109" s="35" t="s">
        <v>56</v>
      </c>
      <c r="B109" s="82">
        <f>B110+B111</f>
        <v>1111916.5999999999</v>
      </c>
      <c r="C109" s="81"/>
      <c r="D109" s="89"/>
    </row>
    <row r="110" spans="1:4" ht="19.5" customHeight="1">
      <c r="A110" s="23" t="s">
        <v>28</v>
      </c>
      <c r="B110" s="88">
        <v>1000724.94</v>
      </c>
      <c r="C110" s="81"/>
      <c r="D110" s="89"/>
    </row>
    <row r="111" spans="1:4" ht="21" customHeight="1">
      <c r="A111" s="23" t="s">
        <v>29</v>
      </c>
      <c r="B111" s="90">
        <v>111191.66</v>
      </c>
      <c r="C111" s="81"/>
      <c r="D111" s="89"/>
    </row>
    <row r="112" spans="1:4" ht="30" customHeight="1">
      <c r="A112" s="35" t="s">
        <v>57</v>
      </c>
      <c r="B112" s="82">
        <f>B113+B114</f>
        <v>1730299.6099999999</v>
      </c>
      <c r="C112" s="81"/>
      <c r="D112" s="81"/>
    </row>
    <row r="113" spans="1:9" ht="19.5" customHeight="1">
      <c r="A113" s="23" t="s">
        <v>28</v>
      </c>
      <c r="B113" s="88">
        <v>1557269.65</v>
      </c>
      <c r="C113" s="81"/>
      <c r="D113" s="81"/>
    </row>
    <row r="114" spans="1:9" ht="18.75" customHeight="1">
      <c r="A114" s="23" t="s">
        <v>29</v>
      </c>
      <c r="B114" s="90">
        <v>173029.96</v>
      </c>
      <c r="C114" s="81"/>
      <c r="D114" s="81"/>
    </row>
    <row r="115" spans="1:9" ht="30" customHeight="1">
      <c r="A115" s="35" t="s">
        <v>58</v>
      </c>
      <c r="B115" s="82">
        <f>B116+B117</f>
        <v>1043814.57</v>
      </c>
      <c r="C115" s="81"/>
      <c r="D115" s="81"/>
    </row>
    <row r="116" spans="1:9" ht="21" customHeight="1">
      <c r="A116" s="23" t="s">
        <v>28</v>
      </c>
      <c r="B116" s="88">
        <v>939433.11</v>
      </c>
      <c r="C116" s="81"/>
      <c r="D116" s="81"/>
    </row>
    <row r="117" spans="1:9" ht="17.25" customHeight="1">
      <c r="A117" s="23" t="s">
        <v>29</v>
      </c>
      <c r="B117" s="90">
        <v>104381.46</v>
      </c>
      <c r="C117" s="81"/>
      <c r="D117" s="81"/>
    </row>
    <row r="118" spans="1:9" ht="30" customHeight="1">
      <c r="A118" s="35" t="s">
        <v>59</v>
      </c>
      <c r="B118" s="82">
        <f>B119+B120</f>
        <v>1529703.05</v>
      </c>
      <c r="C118" s="81"/>
      <c r="D118" s="81"/>
    </row>
    <row r="119" spans="1:9" ht="18.75" customHeight="1">
      <c r="A119" s="23" t="s">
        <v>28</v>
      </c>
      <c r="B119" s="88">
        <v>1376732.75</v>
      </c>
      <c r="C119" s="81"/>
      <c r="D119" s="81"/>
    </row>
    <row r="120" spans="1:9" ht="21" customHeight="1">
      <c r="A120" s="23" t="s">
        <v>29</v>
      </c>
      <c r="B120" s="90">
        <v>152970.29999999999</v>
      </c>
      <c r="C120" s="81"/>
      <c r="D120" s="81"/>
    </row>
    <row r="121" spans="1:9" ht="30" customHeight="1">
      <c r="A121" s="35" t="s">
        <v>60</v>
      </c>
      <c r="B121" s="82">
        <f>B122+B123</f>
        <v>306572.49</v>
      </c>
      <c r="C121" s="81"/>
      <c r="D121" s="81"/>
    </row>
    <row r="122" spans="1:9" ht="18.75" customHeight="1">
      <c r="A122" s="23" t="s">
        <v>28</v>
      </c>
      <c r="B122" s="88">
        <v>275915.24</v>
      </c>
      <c r="C122" s="81"/>
      <c r="D122" s="81"/>
    </row>
    <row r="123" spans="1:9" ht="19.5" customHeight="1">
      <c r="A123" s="23" t="s">
        <v>29</v>
      </c>
      <c r="B123" s="90">
        <v>30657.25</v>
      </c>
      <c r="C123" s="81"/>
      <c r="D123" s="81"/>
    </row>
    <row r="124" spans="1:9" ht="29.25" customHeight="1">
      <c r="A124" s="35" t="s">
        <v>61</v>
      </c>
      <c r="B124" s="82">
        <f>B125+B126</f>
        <v>3232666.66</v>
      </c>
      <c r="C124" s="79"/>
      <c r="D124" s="79"/>
    </row>
    <row r="125" spans="1:9" ht="15.75" customHeight="1">
      <c r="A125" s="23" t="s">
        <v>28</v>
      </c>
      <c r="B125" s="88">
        <v>2909399.98</v>
      </c>
      <c r="C125" s="81"/>
      <c r="D125" s="79"/>
    </row>
    <row r="126" spans="1:9" ht="17.25" customHeight="1">
      <c r="A126" s="23" t="s">
        <v>29</v>
      </c>
      <c r="B126" s="90">
        <v>323266.68</v>
      </c>
      <c r="C126" s="81"/>
      <c r="D126" s="79"/>
    </row>
    <row r="127" spans="1:9" ht="58.5" hidden="1" customHeight="1">
      <c r="A127" s="33" t="s">
        <v>62</v>
      </c>
      <c r="B127" s="92">
        <f>B128+B129</f>
        <v>0</v>
      </c>
      <c r="C127" s="79"/>
      <c r="D127" s="79"/>
      <c r="I127" s="74"/>
    </row>
    <row r="128" spans="1:9" ht="21.75" hidden="1" customHeight="1">
      <c r="A128" s="23" t="s">
        <v>28</v>
      </c>
      <c r="B128" s="92">
        <v>0</v>
      </c>
      <c r="C128" s="79"/>
      <c r="D128" s="79"/>
      <c r="I128" s="74"/>
    </row>
    <row r="129" spans="1:9" ht="15.75" hidden="1" customHeight="1">
      <c r="A129" s="23" t="s">
        <v>29</v>
      </c>
      <c r="B129" s="92">
        <v>0</v>
      </c>
      <c r="C129" s="79"/>
      <c r="D129" s="79"/>
      <c r="I129" s="74"/>
    </row>
    <row r="130" spans="1:9" ht="36.75" hidden="1" customHeight="1">
      <c r="A130" s="33" t="s">
        <v>63</v>
      </c>
      <c r="B130" s="51">
        <f>B131+B132</f>
        <v>0</v>
      </c>
      <c r="C130" s="79"/>
      <c r="D130" s="79"/>
    </row>
    <row r="131" spans="1:9" ht="15.75" hidden="1" customHeight="1">
      <c r="A131" s="23" t="s">
        <v>28</v>
      </c>
      <c r="B131" s="51"/>
      <c r="C131" s="79"/>
      <c r="D131" s="79"/>
    </row>
    <row r="132" spans="1:9" ht="15.75" hidden="1" customHeight="1">
      <c r="A132" s="23" t="s">
        <v>29</v>
      </c>
      <c r="B132" s="51"/>
      <c r="C132" s="79"/>
      <c r="D132" s="79"/>
    </row>
    <row r="133" spans="1:9" ht="65.25" hidden="1" customHeight="1">
      <c r="A133" s="41" t="s">
        <v>64</v>
      </c>
      <c r="B133" s="93"/>
      <c r="C133" s="79"/>
      <c r="D133" s="79"/>
    </row>
    <row r="134" spans="1:9" ht="15.75" hidden="1" customHeight="1">
      <c r="A134" s="23" t="s">
        <v>28</v>
      </c>
      <c r="B134" s="93"/>
      <c r="C134" s="79"/>
      <c r="D134" s="79"/>
    </row>
    <row r="135" spans="1:9" ht="15.75" hidden="1" customHeight="1">
      <c r="A135" s="23" t="s">
        <v>29</v>
      </c>
      <c r="B135" s="93"/>
      <c r="C135" s="79"/>
      <c r="D135" s="79"/>
    </row>
    <row r="136" spans="1:9" ht="54" hidden="1" customHeight="1">
      <c r="A136" s="41" t="s">
        <v>65</v>
      </c>
      <c r="B136" s="94"/>
      <c r="C136" s="79"/>
      <c r="D136" s="79"/>
    </row>
    <row r="137" spans="1:9" ht="15.75" hidden="1" customHeight="1">
      <c r="A137" s="23" t="s">
        <v>28</v>
      </c>
      <c r="B137" s="94"/>
      <c r="C137" s="79"/>
      <c r="D137" s="79"/>
    </row>
    <row r="138" spans="1:9" ht="15.75" hidden="1" customHeight="1">
      <c r="A138" s="23" t="s">
        <v>29</v>
      </c>
      <c r="B138" s="94"/>
      <c r="C138" s="79"/>
      <c r="D138" s="79"/>
    </row>
    <row r="139" spans="1:9" ht="24" hidden="1" customHeight="1">
      <c r="A139" s="41" t="s">
        <v>66</v>
      </c>
      <c r="B139" s="95"/>
      <c r="C139" s="79"/>
      <c r="D139" s="79"/>
    </row>
    <row r="140" spans="1:9" ht="15.75" hidden="1" customHeight="1">
      <c r="A140" s="23" t="s">
        <v>28</v>
      </c>
      <c r="B140" s="95"/>
      <c r="C140" s="79"/>
      <c r="D140" s="79"/>
    </row>
    <row r="141" spans="1:9" ht="15.75" hidden="1" customHeight="1">
      <c r="A141" s="23" t="s">
        <v>29</v>
      </c>
      <c r="B141" s="95"/>
      <c r="C141" s="79"/>
      <c r="D141" s="79"/>
    </row>
    <row r="142" spans="1:9" ht="56.25" hidden="1" customHeight="1">
      <c r="A142" s="41" t="s">
        <v>67</v>
      </c>
      <c r="B142" s="96"/>
      <c r="C142" s="79"/>
      <c r="D142" s="79"/>
    </row>
    <row r="143" spans="1:9" ht="15.75" hidden="1" customHeight="1">
      <c r="A143" s="23" t="s">
        <v>28</v>
      </c>
      <c r="B143" s="96"/>
      <c r="C143" s="79"/>
      <c r="D143" s="79"/>
    </row>
    <row r="144" spans="1:9" ht="15.75" hidden="1" customHeight="1">
      <c r="A144" s="23" t="s">
        <v>29</v>
      </c>
      <c r="B144" s="96"/>
      <c r="C144" s="79"/>
      <c r="D144" s="79"/>
    </row>
    <row r="145" spans="1:4" ht="29.25" customHeight="1">
      <c r="A145" s="41" t="s">
        <v>68</v>
      </c>
      <c r="B145" s="78">
        <f>B146+B147</f>
        <v>2832338.8</v>
      </c>
      <c r="C145" s="79"/>
      <c r="D145" s="79"/>
    </row>
    <row r="146" spans="1:4" ht="15.75" customHeight="1">
      <c r="A146" s="23" t="s">
        <v>28</v>
      </c>
      <c r="B146" s="51">
        <v>2549104.92</v>
      </c>
      <c r="C146" s="79"/>
      <c r="D146" s="79"/>
    </row>
    <row r="147" spans="1:4" ht="15.75" customHeight="1">
      <c r="A147" s="23" t="s">
        <v>29</v>
      </c>
      <c r="B147" s="80">
        <v>283233.88</v>
      </c>
      <c r="C147" s="79"/>
      <c r="D147" s="79"/>
    </row>
    <row r="148" spans="1:4" ht="41.25" customHeight="1">
      <c r="A148" s="41" t="s">
        <v>69</v>
      </c>
      <c r="B148" s="78">
        <f>B149+B150</f>
        <v>994410.76</v>
      </c>
      <c r="C148" s="79"/>
      <c r="D148" s="79"/>
    </row>
    <row r="149" spans="1:4" ht="15.75" customHeight="1">
      <c r="A149" s="23" t="s">
        <v>28</v>
      </c>
      <c r="B149" s="51">
        <v>882625.96</v>
      </c>
      <c r="C149" s="79"/>
      <c r="D149" s="79"/>
    </row>
    <row r="150" spans="1:4" ht="15.75" customHeight="1">
      <c r="A150" s="23" t="s">
        <v>29</v>
      </c>
      <c r="B150" s="80">
        <v>111784.8</v>
      </c>
      <c r="C150" s="79"/>
      <c r="D150" s="79"/>
    </row>
    <row r="151" spans="1:4" ht="40.5" customHeight="1">
      <c r="A151" s="41" t="s">
        <v>70</v>
      </c>
      <c r="B151" s="78">
        <f>B152+B153</f>
        <v>8753747.3200000003</v>
      </c>
      <c r="C151" s="79"/>
      <c r="D151" s="79"/>
    </row>
    <row r="152" spans="1:4" ht="15.75" customHeight="1">
      <c r="A152" s="23" t="s">
        <v>28</v>
      </c>
      <c r="B152" s="51">
        <v>7873973.7199999997</v>
      </c>
      <c r="C152" s="79"/>
      <c r="D152" s="79"/>
    </row>
    <row r="153" spans="1:4" ht="15.75" customHeight="1">
      <c r="A153" s="23" t="s">
        <v>29</v>
      </c>
      <c r="B153" s="80">
        <v>879773.6</v>
      </c>
      <c r="C153" s="79"/>
      <c r="D153" s="79"/>
    </row>
    <row r="154" spans="1:4" ht="37.5" customHeight="1">
      <c r="A154" s="41" t="s">
        <v>71</v>
      </c>
      <c r="B154" s="78">
        <f>B155+B156</f>
        <v>446034.67</v>
      </c>
      <c r="C154" s="79"/>
      <c r="D154" s="79"/>
    </row>
    <row r="155" spans="1:4" ht="15.75" customHeight="1">
      <c r="A155" s="23" t="s">
        <v>28</v>
      </c>
      <c r="B155" s="51">
        <v>384639.67</v>
      </c>
      <c r="C155" s="79"/>
      <c r="D155" s="79"/>
    </row>
    <row r="156" spans="1:4" ht="15.75" customHeight="1">
      <c r="A156" s="23" t="s">
        <v>29</v>
      </c>
      <c r="B156" s="80">
        <v>61395</v>
      </c>
      <c r="C156" s="79"/>
      <c r="D156" s="79"/>
    </row>
    <row r="157" spans="1:4" ht="46.5" customHeight="1">
      <c r="A157" s="41" t="s">
        <v>72</v>
      </c>
      <c r="B157" s="78">
        <f>B158+B159</f>
        <v>310270.84999999998</v>
      </c>
      <c r="C157" s="51">
        <f>C158+C159</f>
        <v>0</v>
      </c>
      <c r="D157" s="79"/>
    </row>
    <row r="158" spans="1:4" ht="15.75" customHeight="1">
      <c r="A158" s="23" t="s">
        <v>28</v>
      </c>
      <c r="B158" s="51">
        <v>279087.84999999998</v>
      </c>
      <c r="C158" s="79"/>
      <c r="D158" s="79"/>
    </row>
    <row r="159" spans="1:4" ht="15.75" customHeight="1">
      <c r="A159" s="23" t="s">
        <v>29</v>
      </c>
      <c r="B159" s="80">
        <v>31183</v>
      </c>
      <c r="C159" s="79"/>
      <c r="D159" s="79"/>
    </row>
    <row r="160" spans="1:4" ht="37.5" customHeight="1">
      <c r="A160" s="42" t="s">
        <v>73</v>
      </c>
      <c r="B160" s="82">
        <f>B161+B162</f>
        <v>1236655.6500000001</v>
      </c>
      <c r="C160" s="51">
        <f>C161+C162</f>
        <v>0</v>
      </c>
      <c r="D160" s="79"/>
    </row>
    <row r="161" spans="1:4" ht="15.75" customHeight="1">
      <c r="A161" s="23" t="s">
        <v>28</v>
      </c>
      <c r="B161" s="97" t="s">
        <v>74</v>
      </c>
      <c r="C161" s="98">
        <v>0</v>
      </c>
      <c r="D161" s="79"/>
    </row>
    <row r="162" spans="1:4" ht="15.75" customHeight="1">
      <c r="A162" s="23" t="s">
        <v>29</v>
      </c>
      <c r="B162" s="99" t="s">
        <v>75</v>
      </c>
      <c r="C162" s="98">
        <v>0</v>
      </c>
      <c r="D162" s="79"/>
    </row>
    <row r="163" spans="1:4" ht="42.75" customHeight="1">
      <c r="A163" s="42" t="s">
        <v>76</v>
      </c>
      <c r="B163" s="82">
        <f>B164+B165</f>
        <v>3843221</v>
      </c>
      <c r="C163" s="51">
        <f>C164+C165</f>
        <v>0</v>
      </c>
      <c r="D163" s="79"/>
    </row>
    <row r="164" spans="1:4" ht="15.75" customHeight="1">
      <c r="A164" s="23" t="s">
        <v>28</v>
      </c>
      <c r="B164" s="45" t="s">
        <v>77</v>
      </c>
      <c r="C164" s="98"/>
      <c r="D164" s="79"/>
    </row>
    <row r="165" spans="1:4" ht="15.75" customHeight="1">
      <c r="A165" s="23" t="s">
        <v>29</v>
      </c>
      <c r="B165" s="99" t="s">
        <v>78</v>
      </c>
      <c r="C165" s="98"/>
      <c r="D165" s="79"/>
    </row>
    <row r="166" spans="1:4" ht="39" customHeight="1">
      <c r="A166" s="42" t="s">
        <v>79</v>
      </c>
      <c r="B166" s="82">
        <f>B167+B168</f>
        <v>6457780</v>
      </c>
      <c r="C166" s="51">
        <f>C167+C168</f>
        <v>0</v>
      </c>
      <c r="D166" s="79"/>
    </row>
    <row r="167" spans="1:4" ht="15.75" customHeight="1">
      <c r="A167" s="23" t="s">
        <v>28</v>
      </c>
      <c r="B167" s="97" t="s">
        <v>80</v>
      </c>
      <c r="C167" s="98"/>
      <c r="D167" s="79"/>
    </row>
    <row r="168" spans="1:4" ht="15.75" customHeight="1">
      <c r="A168" s="23" t="s">
        <v>29</v>
      </c>
      <c r="B168" s="99" t="s">
        <v>81</v>
      </c>
      <c r="C168" s="98"/>
      <c r="D168" s="79"/>
    </row>
    <row r="169" spans="1:4" ht="34.5" customHeight="1">
      <c r="A169" s="42" t="s">
        <v>82</v>
      </c>
      <c r="B169" s="82">
        <f>B170+B171</f>
        <v>210003.97</v>
      </c>
      <c r="C169" s="51">
        <f>C170+C171</f>
        <v>0</v>
      </c>
      <c r="D169" s="79"/>
    </row>
    <row r="170" spans="1:4" ht="15.75" customHeight="1">
      <c r="A170" s="23" t="s">
        <v>28</v>
      </c>
      <c r="B170" s="97" t="s">
        <v>83</v>
      </c>
      <c r="C170" s="98">
        <v>0</v>
      </c>
      <c r="D170" s="79"/>
    </row>
    <row r="171" spans="1:4" ht="15.75" customHeight="1">
      <c r="A171" s="23" t="s">
        <v>29</v>
      </c>
      <c r="B171" s="99" t="s">
        <v>84</v>
      </c>
      <c r="C171" s="98">
        <v>0</v>
      </c>
      <c r="D171" s="79"/>
    </row>
    <row r="172" spans="1:4" ht="33.75" customHeight="1">
      <c r="A172" s="42" t="s">
        <v>85</v>
      </c>
      <c r="B172" s="82">
        <f>B173+B174</f>
        <v>218587.51</v>
      </c>
      <c r="C172" s="51">
        <f>C173+C174</f>
        <v>0</v>
      </c>
      <c r="D172" s="79"/>
    </row>
    <row r="173" spans="1:4" ht="15.75" customHeight="1">
      <c r="A173" s="23" t="s">
        <v>28</v>
      </c>
      <c r="B173" s="97" t="s">
        <v>86</v>
      </c>
      <c r="C173" s="98">
        <v>0</v>
      </c>
      <c r="D173" s="79"/>
    </row>
    <row r="174" spans="1:4" ht="15.75" customHeight="1">
      <c r="A174" s="23" t="s">
        <v>29</v>
      </c>
      <c r="B174" s="99" t="s">
        <v>87</v>
      </c>
      <c r="C174" s="98">
        <v>0</v>
      </c>
      <c r="D174" s="79"/>
    </row>
    <row r="175" spans="1:4" ht="36.75" customHeight="1">
      <c r="A175" s="42" t="s">
        <v>88</v>
      </c>
      <c r="B175" s="82">
        <f>B176+B177</f>
        <v>356957.09</v>
      </c>
      <c r="C175" s="51">
        <f>C176+C177</f>
        <v>0</v>
      </c>
      <c r="D175" s="79"/>
    </row>
    <row r="176" spans="1:4" ht="15.75" customHeight="1">
      <c r="A176" s="23" t="s">
        <v>28</v>
      </c>
      <c r="B176" s="97" t="s">
        <v>89</v>
      </c>
      <c r="C176" s="98"/>
      <c r="D176" s="79"/>
    </row>
    <row r="177" spans="1:4" ht="15.75" customHeight="1">
      <c r="A177" s="23" t="s">
        <v>29</v>
      </c>
      <c r="B177" s="99" t="s">
        <v>90</v>
      </c>
      <c r="C177" s="98"/>
      <c r="D177" s="79"/>
    </row>
    <row r="178" spans="1:4" ht="34.5" customHeight="1">
      <c r="A178" s="42" t="s">
        <v>91</v>
      </c>
      <c r="B178" s="82">
        <f>B179+B180</f>
        <v>218471.40999999997</v>
      </c>
      <c r="C178" s="51">
        <f>C179+C180</f>
        <v>0</v>
      </c>
      <c r="D178" s="79"/>
    </row>
    <row r="179" spans="1:4" ht="15.75" customHeight="1">
      <c r="A179" s="23" t="s">
        <v>28</v>
      </c>
      <c r="B179" s="97" t="s">
        <v>92</v>
      </c>
      <c r="C179" s="98"/>
      <c r="D179" s="79"/>
    </row>
    <row r="180" spans="1:4" ht="15.75" customHeight="1">
      <c r="A180" s="23" t="s">
        <v>29</v>
      </c>
      <c r="B180" s="99" t="s">
        <v>93</v>
      </c>
      <c r="C180" s="98"/>
      <c r="D180" s="79"/>
    </row>
    <row r="181" spans="1:4" ht="36.75" customHeight="1">
      <c r="A181" s="42" t="s">
        <v>94</v>
      </c>
      <c r="B181" s="82">
        <f>B182+B183</f>
        <v>218471.40999999997</v>
      </c>
      <c r="C181" s="51">
        <f>C182+C183</f>
        <v>0</v>
      </c>
      <c r="D181" s="79"/>
    </row>
    <row r="182" spans="1:4" ht="15.75" customHeight="1">
      <c r="A182" s="23" t="s">
        <v>28</v>
      </c>
      <c r="B182" s="97" t="s">
        <v>92</v>
      </c>
      <c r="C182" s="98"/>
      <c r="D182" s="79"/>
    </row>
    <row r="183" spans="1:4" ht="15.75" customHeight="1">
      <c r="A183" s="23" t="s">
        <v>29</v>
      </c>
      <c r="B183" s="99" t="s">
        <v>93</v>
      </c>
      <c r="C183" s="98"/>
      <c r="D183" s="79"/>
    </row>
    <row r="184" spans="1:4" ht="35.25" customHeight="1">
      <c r="A184" s="42" t="s">
        <v>95</v>
      </c>
      <c r="B184" s="82">
        <f>B185+B186</f>
        <v>490843.14</v>
      </c>
      <c r="C184" s="51">
        <f>C185+C186</f>
        <v>0</v>
      </c>
      <c r="D184" s="79"/>
    </row>
    <row r="185" spans="1:4" ht="15.75" customHeight="1">
      <c r="A185" s="23" t="s">
        <v>28</v>
      </c>
      <c r="B185" s="97" t="s">
        <v>96</v>
      </c>
      <c r="C185" s="98"/>
      <c r="D185" s="79"/>
    </row>
    <row r="186" spans="1:4" ht="15.75" customHeight="1">
      <c r="A186" s="23" t="s">
        <v>29</v>
      </c>
      <c r="B186" s="99" t="s">
        <v>97</v>
      </c>
      <c r="C186" s="98"/>
      <c r="D186" s="79"/>
    </row>
    <row r="187" spans="1:4" ht="33.75" customHeight="1">
      <c r="A187" s="42" t="s">
        <v>98</v>
      </c>
      <c r="B187" s="82">
        <f>B188+B189</f>
        <v>1063800.27</v>
      </c>
      <c r="C187" s="51">
        <f>C188+C189</f>
        <v>0</v>
      </c>
      <c r="D187" s="79"/>
    </row>
    <row r="188" spans="1:4" ht="15.75" customHeight="1">
      <c r="A188" s="23" t="s">
        <v>28</v>
      </c>
      <c r="B188" s="97" t="s">
        <v>99</v>
      </c>
      <c r="C188" s="98">
        <v>0</v>
      </c>
      <c r="D188" s="79"/>
    </row>
    <row r="189" spans="1:4" ht="15.75" customHeight="1">
      <c r="A189" s="23" t="s">
        <v>29</v>
      </c>
      <c r="B189" s="99" t="s">
        <v>100</v>
      </c>
      <c r="C189" s="98">
        <v>0</v>
      </c>
      <c r="D189" s="79"/>
    </row>
    <row r="190" spans="1:4" ht="36" customHeight="1">
      <c r="A190" s="42" t="s">
        <v>101</v>
      </c>
      <c r="B190" s="82">
        <f>B191+B192</f>
        <v>12669394.870000001</v>
      </c>
      <c r="C190" s="51">
        <f>C191+C192</f>
        <v>4616274.13</v>
      </c>
      <c r="D190" s="79"/>
    </row>
    <row r="191" spans="1:4" ht="21" customHeight="1">
      <c r="A191" s="23" t="s">
        <v>28</v>
      </c>
      <c r="B191" s="97">
        <v>11402455.4</v>
      </c>
      <c r="C191" s="97">
        <v>4154646.7</v>
      </c>
      <c r="D191" s="79"/>
    </row>
    <row r="192" spans="1:4" ht="27.75" customHeight="1">
      <c r="A192" s="23" t="s">
        <v>29</v>
      </c>
      <c r="B192" s="99">
        <v>1266939.47</v>
      </c>
      <c r="C192" s="97">
        <v>461627.43</v>
      </c>
      <c r="D192" s="79"/>
    </row>
    <row r="193" spans="1:6" ht="27.75" customHeight="1">
      <c r="A193" s="8" t="s">
        <v>63</v>
      </c>
      <c r="B193" s="82">
        <f>B194+B195</f>
        <v>758070.19000000006</v>
      </c>
      <c r="C193" s="79"/>
      <c r="D193" s="79"/>
    </row>
    <row r="194" spans="1:6" ht="27.75" customHeight="1">
      <c r="A194" s="16" t="s">
        <v>28</v>
      </c>
      <c r="B194" s="100" t="s">
        <v>102</v>
      </c>
      <c r="C194" s="79"/>
      <c r="D194" s="79"/>
    </row>
    <row r="195" spans="1:6" ht="27.75" customHeight="1">
      <c r="A195" s="16" t="s">
        <v>29</v>
      </c>
      <c r="B195" s="101" t="s">
        <v>103</v>
      </c>
      <c r="C195" s="79"/>
      <c r="D195" s="79"/>
    </row>
    <row r="196" spans="1:6" ht="68.25" customHeight="1">
      <c r="A196" s="47" t="s">
        <v>104</v>
      </c>
      <c r="B196" s="82">
        <f>B197+B198</f>
        <v>3341441.9</v>
      </c>
      <c r="C196" s="98"/>
      <c r="D196" s="79"/>
    </row>
    <row r="197" spans="1:6" ht="27.75" customHeight="1">
      <c r="A197" s="16" t="s">
        <v>28</v>
      </c>
      <c r="B197" s="102">
        <v>3007297.71</v>
      </c>
      <c r="C197" s="98"/>
      <c r="D197" s="79"/>
    </row>
    <row r="198" spans="1:6" ht="27.75" customHeight="1">
      <c r="A198" s="16" t="s">
        <v>29</v>
      </c>
      <c r="B198" s="103">
        <v>334144.19</v>
      </c>
      <c r="C198" s="98"/>
      <c r="D198" s="79"/>
    </row>
    <row r="199" spans="1:6" ht="39.75" customHeight="1">
      <c r="A199" s="47" t="s">
        <v>105</v>
      </c>
      <c r="B199" s="82">
        <f>B200+B201</f>
        <v>2354373.52</v>
      </c>
      <c r="C199" s="98"/>
      <c r="D199" s="79"/>
      <c r="E199" s="104">
        <f>B199+B196</f>
        <v>5695815.4199999999</v>
      </c>
    </row>
    <row r="200" spans="1:6" ht="27.75" customHeight="1">
      <c r="A200" s="16" t="s">
        <v>28</v>
      </c>
      <c r="B200" s="51">
        <v>2118936.17</v>
      </c>
      <c r="C200" s="98"/>
      <c r="D200" s="79"/>
      <c r="F200" s="102">
        <f>B196+B199</f>
        <v>5695815.4199999999</v>
      </c>
    </row>
    <row r="201" spans="1:6" ht="27.75" customHeight="1">
      <c r="A201" s="23" t="s">
        <v>29</v>
      </c>
      <c r="B201" s="80">
        <v>235437.35</v>
      </c>
      <c r="C201" s="98"/>
      <c r="D201" s="79"/>
      <c r="F201" s="105" t="s">
        <v>146</v>
      </c>
    </row>
    <row r="202" spans="1:6" ht="16.5" customHeight="1">
      <c r="A202" s="23" t="s">
        <v>26</v>
      </c>
      <c r="B202" s="50">
        <f>B203+B204</f>
        <v>5188779.6899999995</v>
      </c>
      <c r="C202" s="28">
        <f>C203+C204</f>
        <v>36038836.990000002</v>
      </c>
      <c r="D202" s="28">
        <f>D203+D204</f>
        <v>22496888.899999999</v>
      </c>
      <c r="E202" s="76" t="s">
        <v>147</v>
      </c>
    </row>
    <row r="203" spans="1:6" ht="18.75" customHeight="1">
      <c r="A203" s="23" t="s">
        <v>28</v>
      </c>
      <c r="B203" s="51">
        <v>4669901.67</v>
      </c>
      <c r="C203" s="52">
        <v>32434953.300000001</v>
      </c>
      <c r="D203" s="53">
        <v>20247200</v>
      </c>
      <c r="E203" s="76" t="s">
        <v>145</v>
      </c>
      <c r="F203" s="106" t="s">
        <v>148</v>
      </c>
    </row>
    <row r="204" spans="1:6" ht="18.75" customHeight="1">
      <c r="A204" s="23" t="s">
        <v>29</v>
      </c>
      <c r="B204" s="51">
        <v>518878.02</v>
      </c>
      <c r="C204" s="52">
        <v>3603883.69</v>
      </c>
      <c r="D204" s="28">
        <v>2249688.9</v>
      </c>
      <c r="E204" s="76" t="s">
        <v>149</v>
      </c>
      <c r="F204" s="107" t="s">
        <v>150</v>
      </c>
    </row>
    <row r="205" spans="1:6" ht="50.25" hidden="1" customHeight="1">
      <c r="A205" s="54" t="s">
        <v>106</v>
      </c>
      <c r="B205" s="55">
        <f t="shared" ref="B205:D206" si="0">B206</f>
        <v>0</v>
      </c>
      <c r="C205" s="55">
        <f t="shared" si="0"/>
        <v>0</v>
      </c>
      <c r="D205" s="55">
        <f t="shared" si="0"/>
        <v>0</v>
      </c>
    </row>
    <row r="206" spans="1:6" ht="34.5" hidden="1" customHeight="1">
      <c r="A206" s="23" t="s">
        <v>107</v>
      </c>
      <c r="B206" s="28">
        <f t="shared" si="0"/>
        <v>0</v>
      </c>
      <c r="C206" s="28">
        <f t="shared" si="0"/>
        <v>0</v>
      </c>
      <c r="D206" s="28">
        <f t="shared" si="0"/>
        <v>0</v>
      </c>
    </row>
    <row r="207" spans="1:6" ht="34.5" hidden="1" customHeight="1">
      <c r="A207" s="20" t="s">
        <v>108</v>
      </c>
      <c r="B207" s="28">
        <f>B209+B210</f>
        <v>0</v>
      </c>
      <c r="C207" s="28">
        <f>C209+C210</f>
        <v>0</v>
      </c>
      <c r="D207" s="28">
        <f>D209+D210</f>
        <v>0</v>
      </c>
    </row>
    <row r="208" spans="1:6" ht="34.5" hidden="1" customHeight="1">
      <c r="A208" s="24" t="s">
        <v>27</v>
      </c>
      <c r="B208" s="28" t="s">
        <v>109</v>
      </c>
      <c r="C208" s="28">
        <v>0</v>
      </c>
      <c r="D208" s="28">
        <v>0</v>
      </c>
    </row>
    <row r="209" spans="1:5" ht="34.5" hidden="1" customHeight="1">
      <c r="A209" s="24" t="s">
        <v>28</v>
      </c>
      <c r="B209" s="28">
        <v>0</v>
      </c>
      <c r="C209" s="28">
        <v>0</v>
      </c>
      <c r="D209" s="28">
        <v>0</v>
      </c>
    </row>
    <row r="210" spans="1:5" ht="34.5" hidden="1" customHeight="1">
      <c r="A210" s="24" t="s">
        <v>29</v>
      </c>
      <c r="B210" s="28">
        <v>0</v>
      </c>
      <c r="C210" s="28">
        <v>0</v>
      </c>
      <c r="D210" s="28">
        <v>0</v>
      </c>
    </row>
    <row r="211" spans="1:5" ht="35.1" customHeight="1">
      <c r="A211" s="56" t="s">
        <v>110</v>
      </c>
      <c r="B211" s="57">
        <f>B212+B215+B233</f>
        <v>17979347.030000001</v>
      </c>
      <c r="C211" s="57">
        <f>C212+C215+C233</f>
        <v>17599868.440000001</v>
      </c>
      <c r="D211" s="57">
        <f>D212+D215+D233</f>
        <v>17599868.440000001</v>
      </c>
      <c r="E211">
        <f>E203+E204</f>
        <v>5195265.6400000006</v>
      </c>
    </row>
    <row r="212" spans="1:5" ht="26.25" customHeight="1">
      <c r="A212" s="58" t="s">
        <v>111</v>
      </c>
      <c r="B212" s="59">
        <f>B213+B214</f>
        <v>600000</v>
      </c>
      <c r="C212" s="59">
        <f>C213+C214</f>
        <v>0</v>
      </c>
      <c r="D212" s="59">
        <f>D213+D214</f>
        <v>0</v>
      </c>
    </row>
    <row r="213" spans="1:5" ht="17.25" hidden="1" customHeight="1">
      <c r="A213" s="60" t="s">
        <v>112</v>
      </c>
      <c r="B213" s="28">
        <v>300000</v>
      </c>
      <c r="C213" s="28"/>
      <c r="D213" s="28"/>
    </row>
    <row r="214" spans="1:5" ht="22.5" hidden="1" customHeight="1">
      <c r="A214" s="60" t="s">
        <v>113</v>
      </c>
      <c r="B214" s="28">
        <v>300000</v>
      </c>
      <c r="C214" s="28"/>
      <c r="D214" s="28"/>
    </row>
    <row r="215" spans="1:5" ht="24" customHeight="1">
      <c r="A215" s="58" t="s">
        <v>114</v>
      </c>
      <c r="B215" s="61">
        <v>16149978.859999999</v>
      </c>
      <c r="C215" s="61">
        <f>C216+C217+C218+C219+C220+C221+C222+C223+C224+C225+C226+C227+C228+C229+C230+C231+C232</f>
        <v>0</v>
      </c>
      <c r="D215" s="61">
        <f>D216+D217+D218+D219+D220+D221+D222+D223+D224+D225+D226+D227+D228+D229+D230+D231+D232</f>
        <v>0</v>
      </c>
    </row>
    <row r="216" spans="1:5" ht="34.5" hidden="1" customHeight="1">
      <c r="A216" s="60" t="s">
        <v>115</v>
      </c>
      <c r="B216" s="28">
        <v>2144000</v>
      </c>
      <c r="C216" s="28"/>
      <c r="D216" s="28"/>
    </row>
    <row r="217" spans="1:5" ht="34.5" hidden="1" customHeight="1">
      <c r="A217" s="60" t="s">
        <v>116</v>
      </c>
      <c r="B217" s="28">
        <v>1160000</v>
      </c>
      <c r="C217" s="28"/>
      <c r="D217" s="28"/>
    </row>
    <row r="218" spans="1:5" ht="51" hidden="1" customHeight="1">
      <c r="A218" s="60" t="s">
        <v>117</v>
      </c>
      <c r="B218" s="28">
        <v>574382.28</v>
      </c>
      <c r="C218" s="28"/>
      <c r="D218" s="28"/>
    </row>
    <row r="219" spans="1:5" ht="54" hidden="1" customHeight="1">
      <c r="A219" s="60" t="s">
        <v>118</v>
      </c>
      <c r="B219" s="28">
        <v>1456180.35</v>
      </c>
      <c r="C219" s="28"/>
      <c r="D219" s="28"/>
    </row>
    <row r="220" spans="1:5" ht="69.75" hidden="1" customHeight="1">
      <c r="A220" s="60" t="s">
        <v>119</v>
      </c>
      <c r="B220" s="28">
        <v>1950000</v>
      </c>
      <c r="C220" s="28"/>
      <c r="D220" s="28"/>
    </row>
    <row r="221" spans="1:5" ht="29.25" hidden="1" customHeight="1">
      <c r="A221" s="60" t="s">
        <v>120</v>
      </c>
      <c r="B221" s="28">
        <v>599124.02</v>
      </c>
      <c r="C221" s="28"/>
      <c r="D221" s="28"/>
    </row>
    <row r="222" spans="1:5" ht="34.5" hidden="1" customHeight="1">
      <c r="A222" s="60" t="s">
        <v>121</v>
      </c>
      <c r="B222" s="28">
        <v>972910</v>
      </c>
      <c r="C222" s="28"/>
      <c r="D222" s="28"/>
    </row>
    <row r="223" spans="1:5" ht="101.25" hidden="1" customHeight="1">
      <c r="A223" s="60" t="s">
        <v>122</v>
      </c>
      <c r="B223" s="28">
        <v>1918974.92</v>
      </c>
      <c r="C223" s="28"/>
      <c r="D223" s="28"/>
    </row>
    <row r="224" spans="1:5" ht="3" hidden="1" customHeight="1">
      <c r="A224" s="60" t="s">
        <v>123</v>
      </c>
      <c r="B224" s="28">
        <v>2270000</v>
      </c>
      <c r="C224" s="28"/>
      <c r="D224" s="28"/>
    </row>
    <row r="225" spans="1:4" ht="44.25" hidden="1" customHeight="1">
      <c r="A225" s="60" t="s">
        <v>124</v>
      </c>
      <c r="B225" s="28">
        <v>1111600</v>
      </c>
      <c r="C225" s="28"/>
      <c r="D225" s="28"/>
    </row>
    <row r="226" spans="1:4" ht="34.5" hidden="1" customHeight="1">
      <c r="A226" s="60" t="s">
        <v>125</v>
      </c>
      <c r="B226" s="28">
        <v>638900</v>
      </c>
      <c r="C226" s="28"/>
      <c r="D226" s="28"/>
    </row>
    <row r="227" spans="1:4" ht="16.5" hidden="1" customHeight="1">
      <c r="A227" s="60" t="s">
        <v>126</v>
      </c>
      <c r="B227" s="28">
        <v>1509744</v>
      </c>
      <c r="C227" s="28"/>
      <c r="D227" s="28"/>
    </row>
    <row r="228" spans="1:4" ht="16.5" hidden="1" customHeight="1">
      <c r="A228" s="60" t="s">
        <v>127</v>
      </c>
      <c r="B228" s="28">
        <v>183429.39</v>
      </c>
      <c r="C228" s="28"/>
      <c r="D228" s="28"/>
    </row>
    <row r="229" spans="1:4" ht="16.5" hidden="1" customHeight="1">
      <c r="A229" s="60" t="s">
        <v>128</v>
      </c>
      <c r="B229" s="28">
        <v>172510.96</v>
      </c>
      <c r="C229" s="28"/>
      <c r="D229" s="28"/>
    </row>
    <row r="230" spans="1:4" ht="16.5" hidden="1" customHeight="1">
      <c r="A230" s="60" t="s">
        <v>129</v>
      </c>
      <c r="B230" s="28">
        <v>169179.28</v>
      </c>
      <c r="C230" s="28"/>
      <c r="D230" s="28"/>
    </row>
    <row r="231" spans="1:4" ht="16.5" hidden="1" customHeight="1">
      <c r="A231" s="60" t="s">
        <v>130</v>
      </c>
      <c r="B231" s="28">
        <v>84466.62</v>
      </c>
      <c r="C231" s="28"/>
      <c r="D231" s="28"/>
    </row>
    <row r="232" spans="1:4" ht="16.5" hidden="1" customHeight="1">
      <c r="A232" s="60" t="s">
        <v>131</v>
      </c>
      <c r="B232" s="28">
        <v>84466.62</v>
      </c>
      <c r="C232" s="28"/>
      <c r="D232" s="28"/>
    </row>
    <row r="233" spans="1:4" ht="16.5" customHeight="1">
      <c r="A233" s="23" t="s">
        <v>26</v>
      </c>
      <c r="B233" s="28">
        <f>B234+B235</f>
        <v>1229368.17</v>
      </c>
      <c r="C233" s="28">
        <f>C234+C235</f>
        <v>17599868.440000001</v>
      </c>
      <c r="D233" s="28">
        <f>D234+D235</f>
        <v>17599868.440000001</v>
      </c>
    </row>
    <row r="234" spans="1:4" ht="16.5" customHeight="1">
      <c r="A234" s="23" t="s">
        <v>28</v>
      </c>
      <c r="B234" s="62">
        <v>0</v>
      </c>
      <c r="C234" s="62"/>
      <c r="D234" s="62"/>
    </row>
    <row r="235" spans="1:4" ht="15.75" customHeight="1">
      <c r="A235" s="23" t="s">
        <v>29</v>
      </c>
      <c r="B235" s="63">
        <v>1229368.17</v>
      </c>
      <c r="C235" s="28">
        <v>17599868.440000001</v>
      </c>
      <c r="D235" s="28">
        <v>17599868.440000001</v>
      </c>
    </row>
    <row r="236" spans="1:4" ht="16.5" hidden="1" customHeight="1">
      <c r="A236" s="64" t="s">
        <v>132</v>
      </c>
      <c r="B236" s="65">
        <f>B238+B239</f>
        <v>105978196.84</v>
      </c>
      <c r="C236" s="65">
        <f>C238+C239</f>
        <v>65019600</v>
      </c>
      <c r="D236" s="65">
        <f>D238+D239</f>
        <v>49097200</v>
      </c>
    </row>
    <row r="237" spans="1:4" ht="16.5" hidden="1" customHeight="1">
      <c r="A237" s="66" t="s">
        <v>27</v>
      </c>
      <c r="B237" s="28"/>
      <c r="C237" s="28"/>
      <c r="D237" s="28"/>
    </row>
    <row r="238" spans="1:4" ht="16.5" hidden="1" customHeight="1">
      <c r="A238" s="66" t="s">
        <v>28</v>
      </c>
      <c r="B238" s="28">
        <f>B34</f>
        <v>74442183.800000012</v>
      </c>
      <c r="C238" s="28">
        <f>C34</f>
        <v>36589600</v>
      </c>
      <c r="D238" s="28">
        <f>D34</f>
        <v>20247200</v>
      </c>
    </row>
    <row r="239" spans="1:4" ht="16.5" hidden="1" customHeight="1">
      <c r="A239" s="66" t="s">
        <v>29</v>
      </c>
      <c r="B239" s="28">
        <f>B211+B35+B20</f>
        <v>31536013.039999999</v>
      </c>
      <c r="C239" s="28">
        <f>C211+C35+C20</f>
        <v>28430000.000000004</v>
      </c>
      <c r="D239" s="28">
        <f>D211+D35+D20</f>
        <v>28850000</v>
      </c>
    </row>
    <row r="240" spans="1:4" ht="10.5" hidden="1" customHeight="1">
      <c r="A240" s="67" t="s">
        <v>133</v>
      </c>
      <c r="B240" s="28">
        <f>B17-B236</f>
        <v>-41918996.840000004</v>
      </c>
      <c r="C240" s="28">
        <f>C17-C236</f>
        <v>0</v>
      </c>
      <c r="D240" s="28">
        <f>D17-D236</f>
        <v>0</v>
      </c>
    </row>
    <row r="241" spans="1:4" ht="34.5" hidden="1" customHeight="1">
      <c r="A241" s="68" t="s">
        <v>134</v>
      </c>
      <c r="B241" s="69">
        <v>0</v>
      </c>
      <c r="C241" s="69">
        <v>0</v>
      </c>
      <c r="D241" s="69">
        <v>0</v>
      </c>
    </row>
    <row r="242" spans="1:4" ht="34.5" hidden="1" customHeight="1">
      <c r="A242" s="66" t="s">
        <v>135</v>
      </c>
      <c r="B242" s="28"/>
      <c r="C242" s="28"/>
      <c r="D242" s="28"/>
    </row>
    <row r="243" spans="1:4" ht="34.5" hidden="1" customHeight="1">
      <c r="A243" s="19" t="s">
        <v>108</v>
      </c>
      <c r="B243" s="28"/>
      <c r="C243" s="28"/>
      <c r="D243" s="28"/>
    </row>
    <row r="244" spans="1:4">
      <c r="A244" s="70" t="s">
        <v>136</v>
      </c>
      <c r="B244" s="71">
        <f>B245+B247</f>
        <v>607994.31000000006</v>
      </c>
      <c r="C244" s="71"/>
      <c r="D244" s="71"/>
    </row>
    <row r="245" spans="1:4">
      <c r="A245" s="72" t="s">
        <v>137</v>
      </c>
      <c r="B245" s="11">
        <f>B246</f>
        <v>398825.49</v>
      </c>
      <c r="C245" s="11"/>
      <c r="D245" s="11"/>
    </row>
    <row r="246" spans="1:4">
      <c r="A246" s="16" t="s">
        <v>29</v>
      </c>
      <c r="B246" s="11">
        <v>398825.49</v>
      </c>
      <c r="C246" s="11"/>
      <c r="D246" s="11"/>
    </row>
    <row r="247" spans="1:4">
      <c r="A247" s="72" t="s">
        <v>138</v>
      </c>
      <c r="B247" s="11">
        <f>B248</f>
        <v>209168.82</v>
      </c>
      <c r="C247" s="11"/>
      <c r="D247" s="11"/>
    </row>
    <row r="248" spans="1:4">
      <c r="A248" s="16" t="s">
        <v>29</v>
      </c>
      <c r="B248" s="11">
        <v>209168.82</v>
      </c>
      <c r="C248" s="11"/>
      <c r="D248" s="11"/>
    </row>
  </sheetData>
  <mergeCells count="1">
    <mergeCell ref="B9:D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8"/>
  <sheetViews>
    <sheetView topLeftCell="A21" workbookViewId="0">
      <selection activeCell="F32" sqref="F32"/>
    </sheetView>
  </sheetViews>
  <sheetFormatPr defaultRowHeight="15"/>
  <cols>
    <col min="1" max="1" width="39.5703125"/>
    <col min="2" max="2" width="12.85546875"/>
    <col min="3" max="3" width="13.42578125"/>
    <col min="4" max="4" width="15.140625"/>
    <col min="5" max="5" width="12.5703125"/>
    <col min="6" max="6" width="10.140625"/>
    <col min="7" max="1025" width="8.28515625"/>
  </cols>
  <sheetData>
    <row r="1" spans="1:4">
      <c r="C1" s="1" t="s">
        <v>0</v>
      </c>
      <c r="D1" s="2"/>
    </row>
    <row r="2" spans="1:4">
      <c r="C2" s="1" t="s">
        <v>1</v>
      </c>
      <c r="D2" s="2"/>
    </row>
    <row r="3" spans="1:4">
      <c r="C3" s="1" t="s">
        <v>2</v>
      </c>
      <c r="D3" s="2"/>
    </row>
    <row r="4" spans="1:4" ht="15.75">
      <c r="C4" s="3" t="s">
        <v>3</v>
      </c>
    </row>
    <row r="6" spans="1:4" ht="15.75">
      <c r="A6" s="4" t="s">
        <v>4</v>
      </c>
      <c r="B6" s="4"/>
      <c r="C6" s="4"/>
    </row>
    <row r="7" spans="1:4" ht="17.25" customHeight="1">
      <c r="A7" s="4" t="s">
        <v>5</v>
      </c>
      <c r="B7" s="4"/>
      <c r="C7" s="4"/>
    </row>
    <row r="8" spans="1:4">
      <c r="D8" t="s">
        <v>6</v>
      </c>
    </row>
    <row r="9" spans="1:4" ht="15" hidden="1" customHeight="1">
      <c r="B9" s="150"/>
      <c r="C9" s="150"/>
      <c r="D9" s="150"/>
    </row>
    <row r="10" spans="1:4" hidden="1">
      <c r="A10" s="5"/>
      <c r="B10" s="150"/>
      <c r="C10" s="150"/>
      <c r="D10" s="150"/>
    </row>
    <row r="11" spans="1:4" ht="30.75" customHeight="1">
      <c r="A11" s="5" t="s">
        <v>7</v>
      </c>
      <c r="B11" s="6">
        <v>2021</v>
      </c>
      <c r="C11" s="6">
        <v>2022</v>
      </c>
      <c r="D11" s="6">
        <v>2023</v>
      </c>
    </row>
    <row r="12" spans="1:4" ht="30.75" hidden="1" customHeight="1">
      <c r="A12" s="7" t="s">
        <v>8</v>
      </c>
      <c r="B12" s="6"/>
      <c r="C12" s="6"/>
      <c r="D12" s="6"/>
    </row>
    <row r="13" spans="1:4" ht="30.75" hidden="1" customHeight="1">
      <c r="A13" s="8" t="s">
        <v>9</v>
      </c>
      <c r="B13" s="9">
        <v>15697000</v>
      </c>
      <c r="C13" s="9">
        <v>16900000</v>
      </c>
      <c r="D13" s="9">
        <v>17040000</v>
      </c>
    </row>
    <row r="14" spans="1:4" ht="30.75" hidden="1" customHeight="1">
      <c r="A14" s="8" t="s">
        <v>10</v>
      </c>
      <c r="B14" s="9">
        <v>11300000</v>
      </c>
      <c r="C14" s="9">
        <v>11530000</v>
      </c>
      <c r="D14" s="9">
        <v>11810000</v>
      </c>
    </row>
    <row r="15" spans="1:4" ht="30.75" hidden="1" customHeight="1">
      <c r="A15" s="8" t="s">
        <v>11</v>
      </c>
      <c r="B15" s="10">
        <v>37062200</v>
      </c>
      <c r="C15" s="10">
        <v>36589600</v>
      </c>
      <c r="D15" s="10">
        <v>20247200</v>
      </c>
    </row>
    <row r="16" spans="1:4" ht="30.75" hidden="1" customHeight="1">
      <c r="A16" s="8" t="s">
        <v>12</v>
      </c>
      <c r="B16" s="11">
        <v>0</v>
      </c>
      <c r="C16" s="11">
        <v>0</v>
      </c>
      <c r="D16" s="11">
        <v>0</v>
      </c>
    </row>
    <row r="17" spans="1:6" ht="30.75" hidden="1" customHeight="1">
      <c r="A17" s="7" t="s">
        <v>13</v>
      </c>
      <c r="B17" s="12">
        <f>SUM(B13:B16)</f>
        <v>64059200</v>
      </c>
      <c r="C17" s="12">
        <f>SUM(C13:C16)</f>
        <v>65019600</v>
      </c>
      <c r="D17" s="12">
        <f>SUM(D13:D16)</f>
        <v>49097200</v>
      </c>
    </row>
    <row r="18" spans="1:6" ht="20.25" customHeight="1">
      <c r="A18" s="13" t="s">
        <v>14</v>
      </c>
      <c r="B18" s="9">
        <f>B19+B244</f>
        <v>91117650.210000008</v>
      </c>
      <c r="C18" s="9">
        <f>C19+C244</f>
        <v>65019600</v>
      </c>
      <c r="D18" s="9">
        <f>D19+D244</f>
        <v>49097200</v>
      </c>
    </row>
    <row r="19" spans="1:6" ht="30.75" customHeight="1">
      <c r="A19" s="14" t="s">
        <v>15</v>
      </c>
      <c r="B19" s="15">
        <f>B20+B32+B205+B211+B241</f>
        <v>90509655.900000006</v>
      </c>
      <c r="C19" s="15">
        <f>C20+C32+C205+C211+C241</f>
        <v>65019600</v>
      </c>
      <c r="D19" s="15">
        <f>D20+D32+D205+D211+D241</f>
        <v>49097200</v>
      </c>
    </row>
    <row r="20" spans="1:6" ht="47.25" customHeight="1">
      <c r="A20" s="14" t="s">
        <v>16</v>
      </c>
      <c r="B20" s="15">
        <f>B21+B22+B28+B23+B24+B25+B26+B27</f>
        <v>5247878.8</v>
      </c>
      <c r="C20" s="15">
        <f>C21+C22+C28</f>
        <v>6764620.4400000004</v>
      </c>
      <c r="D20" s="15">
        <f>D21+D22+D28</f>
        <v>9000442.6600000001</v>
      </c>
      <c r="E20" s="73" t="s">
        <v>139</v>
      </c>
      <c r="F20">
        <f>B20-E20</f>
        <v>0</v>
      </c>
    </row>
    <row r="21" spans="1:6" ht="81" customHeight="1">
      <c r="A21" s="16" t="s">
        <v>17</v>
      </c>
      <c r="B21" s="17">
        <v>1661000</v>
      </c>
      <c r="C21" s="18">
        <v>0</v>
      </c>
      <c r="D21" s="18">
        <v>0</v>
      </c>
      <c r="E21" s="3" t="s">
        <v>140</v>
      </c>
      <c r="F21">
        <f>B21-E21</f>
        <v>1074580</v>
      </c>
    </row>
    <row r="22" spans="1:6" ht="63.75" customHeight="1">
      <c r="A22" s="19" t="s">
        <v>18</v>
      </c>
      <c r="B22" s="17">
        <v>906000</v>
      </c>
      <c r="C22" s="18">
        <v>0</v>
      </c>
      <c r="D22" s="18">
        <v>0</v>
      </c>
      <c r="E22" s="3" t="s">
        <v>141</v>
      </c>
      <c r="F22">
        <f>B22-E22</f>
        <v>586134</v>
      </c>
    </row>
    <row r="23" spans="1:6" ht="95.25" customHeight="1">
      <c r="A23" s="20" t="s">
        <v>19</v>
      </c>
      <c r="B23" s="17">
        <v>394721</v>
      </c>
      <c r="C23" s="18">
        <v>0</v>
      </c>
      <c r="D23" s="18">
        <v>0</v>
      </c>
      <c r="F23" s="74">
        <f>SUM(F21:F22)</f>
        <v>1660714</v>
      </c>
    </row>
    <row r="24" spans="1:6" ht="42.75" customHeight="1">
      <c r="A24" s="21" t="s">
        <v>20</v>
      </c>
      <c r="B24" s="22" t="s">
        <v>21</v>
      </c>
      <c r="C24" s="18"/>
      <c r="D24" s="18"/>
    </row>
    <row r="25" spans="1:6" ht="62.25" customHeight="1">
      <c r="A25" s="21" t="s">
        <v>22</v>
      </c>
      <c r="B25" s="22" t="s">
        <v>23</v>
      </c>
      <c r="C25" s="18"/>
      <c r="D25" s="18"/>
    </row>
    <row r="26" spans="1:6" ht="50.25" customHeight="1">
      <c r="A26" s="21" t="s">
        <v>24</v>
      </c>
      <c r="B26" s="22">
        <v>95615</v>
      </c>
      <c r="C26" s="18"/>
      <c r="D26" s="18"/>
    </row>
    <row r="27" spans="1:6" ht="30" customHeight="1">
      <c r="A27" s="21" t="s">
        <v>25</v>
      </c>
      <c r="B27" s="22">
        <v>811146</v>
      </c>
      <c r="C27" s="18"/>
      <c r="D27" s="18"/>
    </row>
    <row r="28" spans="1:6" ht="16.5" customHeight="1">
      <c r="A28" s="23" t="s">
        <v>26</v>
      </c>
      <c r="B28" s="17">
        <v>826587.41</v>
      </c>
      <c r="C28" s="17">
        <f>C30+C31</f>
        <v>6764620.4400000004</v>
      </c>
      <c r="D28" s="17">
        <f>D30+D31</f>
        <v>9000442.6600000001</v>
      </c>
    </row>
    <row r="29" spans="1:6" ht="18.75" customHeight="1">
      <c r="A29" s="24" t="s">
        <v>27</v>
      </c>
      <c r="B29" s="17"/>
      <c r="C29" s="18"/>
      <c r="D29" s="18"/>
    </row>
    <row r="30" spans="1:6" ht="17.25" customHeight="1">
      <c r="A30" s="24" t="s">
        <v>28</v>
      </c>
      <c r="B30" s="17">
        <v>0</v>
      </c>
      <c r="C30" s="17">
        <v>0</v>
      </c>
      <c r="D30" s="17">
        <v>0</v>
      </c>
    </row>
    <row r="31" spans="1:6" ht="20.25" customHeight="1">
      <c r="A31" s="24" t="s">
        <v>29</v>
      </c>
      <c r="B31" s="25">
        <v>826587.41</v>
      </c>
      <c r="C31" s="18">
        <v>6764620.4400000004</v>
      </c>
      <c r="D31" s="18">
        <v>9000442.6600000001</v>
      </c>
      <c r="F31">
        <f>B31+F23</f>
        <v>2487301.41</v>
      </c>
    </row>
    <row r="32" spans="1:6" ht="54" customHeight="1">
      <c r="A32" s="26" t="s">
        <v>30</v>
      </c>
      <c r="B32" s="27">
        <f>B34+B35</f>
        <v>67282430.070000008</v>
      </c>
      <c r="C32" s="27">
        <f>C34+C35</f>
        <v>40655111.119999997</v>
      </c>
      <c r="D32" s="27">
        <f>D34+D35</f>
        <v>22496888.899999999</v>
      </c>
    </row>
    <row r="33" spans="1:4" ht="16.5" customHeight="1">
      <c r="A33" s="24" t="s">
        <v>27</v>
      </c>
      <c r="B33" s="28"/>
      <c r="C33" s="9"/>
      <c r="D33" s="9"/>
    </row>
    <row r="34" spans="1:4" ht="16.5" customHeight="1">
      <c r="A34" s="24" t="s">
        <v>28</v>
      </c>
      <c r="B34" s="28">
        <f>B38+B41+B44+B47+B50+B53+B56+B59+B62+B65+B68+B71+B74+B77+B80+B83+B86+B89+B92+B95+B98+B101+B104+B107+B110+B113+B116+B119+B122+B125+B128+B203+B131+B134+B137+B140+B143+B146+B149+B152+B155+B158+B161+B164+B167+B170+B173+B176+B179+B182+B185+B188+B191+B194+B197+B200</f>
        <v>58973642.860000007</v>
      </c>
      <c r="C34" s="28">
        <f>C38+C41+C44+C47+C50+C53+C56+C59+C62+C65+C68+C71+C74+C77+C80+C83+C86+C89+C92+C95+C98+C101+C104+C107+C110+C113+C116+C119+C122+C125+C128+C203+C131+C134+C137+C140+C143+C146+C149+C152+C155+C158+C161+C164+C167+C170+C173+C176+C179+C182+C185+C188+C191</f>
        <v>36589600</v>
      </c>
      <c r="D34" s="28">
        <f>D203</f>
        <v>20247200</v>
      </c>
    </row>
    <row r="35" spans="1:4" ht="16.5" customHeight="1">
      <c r="A35" s="24" t="s">
        <v>29</v>
      </c>
      <c r="B35" s="28">
        <f>B39+B42+B45+B48+B51+B54+B57+B60+B63+B66+B69+B72+B75+B78+B81+B84+B87+B90+B93+B96+B99+B102+B105+B108+B111+B114+B117+B120+B123+B126+B129+B204+B132+B135+B138+B141+B144+B147+B150+B153+B156+B159+B162+B165+B168+B171+B174+B177+B180+B183+B186+B189+B192+B195+B198+B201</f>
        <v>8308787.209999999</v>
      </c>
      <c r="C35" s="28">
        <f>C39+C42+C45+C48+C51+C54+C57+C60+C63+C66+C69+C72+C75+C78+C81+C84+C87+C90+C93+C96+C99+C102+C105+C108+C111+C114+C117+C120+C123+C126+C129+C204+C132+C135+C138+C141+C144+C147+C150+C153+C156+C159+C162+C165+C168+C171+C174+C177+C180+C183+C186+C189+C192</f>
        <v>4065511.12</v>
      </c>
      <c r="D35" s="28">
        <f>D204</f>
        <v>2249688.9</v>
      </c>
    </row>
    <row r="36" spans="1:4" ht="15.75" customHeight="1">
      <c r="A36" s="24" t="s">
        <v>31</v>
      </c>
      <c r="B36" s="28"/>
      <c r="C36" s="9"/>
      <c r="D36" s="9"/>
    </row>
    <row r="37" spans="1:4" ht="33" customHeight="1">
      <c r="A37" s="23" t="s">
        <v>32</v>
      </c>
      <c r="B37" s="51">
        <f>B38+B39</f>
        <v>481935</v>
      </c>
      <c r="C37" s="79"/>
      <c r="D37" s="79"/>
    </row>
    <row r="38" spans="1:4" ht="16.5" customHeight="1">
      <c r="A38" s="23" t="s">
        <v>28</v>
      </c>
      <c r="B38" s="51">
        <v>433741.5</v>
      </c>
      <c r="C38" s="79"/>
      <c r="D38" s="79"/>
    </row>
    <row r="39" spans="1:4" ht="20.25" customHeight="1">
      <c r="A39" s="23" t="s">
        <v>29</v>
      </c>
      <c r="B39" s="51">
        <v>48193.5</v>
      </c>
      <c r="C39" s="79"/>
      <c r="D39" s="79"/>
    </row>
    <row r="40" spans="1:4" ht="36" customHeight="1">
      <c r="A40" s="23" t="s">
        <v>33</v>
      </c>
      <c r="B40" s="51">
        <f>B41+B42</f>
        <v>533333.34</v>
      </c>
      <c r="C40" s="79"/>
      <c r="D40" s="79"/>
    </row>
    <row r="41" spans="1:4" ht="15.75" customHeight="1">
      <c r="A41" s="23" t="s">
        <v>28</v>
      </c>
      <c r="B41" s="51">
        <v>480000</v>
      </c>
      <c r="C41" s="79"/>
      <c r="D41" s="79"/>
    </row>
    <row r="42" spans="1:4" ht="18" customHeight="1">
      <c r="A42" s="23" t="s">
        <v>29</v>
      </c>
      <c r="B42" s="51">
        <v>53333.34</v>
      </c>
      <c r="C42" s="79"/>
      <c r="D42" s="79"/>
    </row>
    <row r="43" spans="1:4" ht="30" customHeight="1">
      <c r="A43" s="33" t="s">
        <v>34</v>
      </c>
      <c r="B43" s="51">
        <f>B44+B45</f>
        <v>1297198.1200000001</v>
      </c>
      <c r="C43" s="81"/>
      <c r="D43" s="81"/>
    </row>
    <row r="44" spans="1:4" ht="19.5" customHeight="1">
      <c r="A44" s="23" t="s">
        <v>28</v>
      </c>
      <c r="B44" s="51">
        <v>1167478.3</v>
      </c>
      <c r="C44" s="79"/>
      <c r="D44" s="79"/>
    </row>
    <row r="45" spans="1:4" ht="18.75" customHeight="1">
      <c r="A45" s="23" t="s">
        <v>29</v>
      </c>
      <c r="B45" s="51">
        <v>129719.82</v>
      </c>
      <c r="C45" s="79"/>
      <c r="D45" s="79"/>
    </row>
    <row r="46" spans="1:4" ht="30" customHeight="1">
      <c r="A46" s="35" t="s">
        <v>35</v>
      </c>
      <c r="B46" s="51">
        <f>B47+B48</f>
        <v>200000</v>
      </c>
      <c r="C46" s="81"/>
      <c r="D46" s="81"/>
    </row>
    <row r="47" spans="1:4" ht="18" customHeight="1">
      <c r="A47" s="23" t="s">
        <v>28</v>
      </c>
      <c r="B47" s="51">
        <v>180000</v>
      </c>
      <c r="C47" s="81"/>
      <c r="D47" s="81"/>
    </row>
    <row r="48" spans="1:4" ht="18" customHeight="1">
      <c r="A48" s="23" t="s">
        <v>29</v>
      </c>
      <c r="B48" s="51">
        <v>20000</v>
      </c>
      <c r="C48" s="81"/>
      <c r="D48" s="81"/>
    </row>
    <row r="49" spans="1:4" ht="30" customHeight="1">
      <c r="A49" s="35" t="s">
        <v>36</v>
      </c>
      <c r="B49" s="51">
        <f>B50+B51</f>
        <v>228000</v>
      </c>
      <c r="C49" s="81"/>
      <c r="D49" s="81"/>
    </row>
    <row r="50" spans="1:4" ht="14.25" customHeight="1">
      <c r="A50" s="23" t="s">
        <v>28</v>
      </c>
      <c r="B50" s="51">
        <v>205200</v>
      </c>
      <c r="C50" s="81"/>
      <c r="D50" s="81"/>
    </row>
    <row r="51" spans="1:4" ht="15.75" customHeight="1">
      <c r="A51" s="23" t="s">
        <v>29</v>
      </c>
      <c r="B51" s="51">
        <v>22800</v>
      </c>
      <c r="C51" s="81"/>
      <c r="D51" s="81"/>
    </row>
    <row r="52" spans="1:4" ht="30" customHeight="1">
      <c r="A52" s="35" t="s">
        <v>37</v>
      </c>
      <c r="B52" s="51">
        <f>B53+B54</f>
        <v>444444.45</v>
      </c>
      <c r="C52" s="81"/>
      <c r="D52" s="81"/>
    </row>
    <row r="53" spans="1:4" ht="15" customHeight="1">
      <c r="A53" s="23" t="s">
        <v>28</v>
      </c>
      <c r="B53" s="51">
        <v>400000</v>
      </c>
      <c r="C53" s="81"/>
      <c r="D53" s="81"/>
    </row>
    <row r="54" spans="1:4" ht="15" customHeight="1">
      <c r="A54" s="23" t="s">
        <v>29</v>
      </c>
      <c r="B54" s="51">
        <v>44444.45</v>
      </c>
      <c r="C54" s="81"/>
      <c r="D54" s="81"/>
    </row>
    <row r="55" spans="1:4" ht="30" customHeight="1">
      <c r="A55" s="35" t="s">
        <v>38</v>
      </c>
      <c r="B55" s="51">
        <f>B56+B57</f>
        <v>600000</v>
      </c>
      <c r="C55" s="81"/>
      <c r="D55" s="81"/>
    </row>
    <row r="56" spans="1:4" ht="18.75" customHeight="1">
      <c r="A56" s="23" t="s">
        <v>28</v>
      </c>
      <c r="B56" s="51">
        <v>540000</v>
      </c>
      <c r="C56" s="81"/>
      <c r="D56" s="81"/>
    </row>
    <row r="57" spans="1:4" ht="18" customHeight="1">
      <c r="A57" s="23" t="s">
        <v>29</v>
      </c>
      <c r="B57" s="51">
        <v>60000</v>
      </c>
      <c r="C57" s="81"/>
      <c r="D57" s="81"/>
    </row>
    <row r="58" spans="1:4" ht="41.25" customHeight="1">
      <c r="A58" s="35" t="s">
        <v>39</v>
      </c>
      <c r="B58" s="51">
        <f>B59+B60</f>
        <v>720000</v>
      </c>
      <c r="C58" s="81"/>
      <c r="D58" s="81"/>
    </row>
    <row r="59" spans="1:4" ht="20.25" customHeight="1">
      <c r="A59" s="23" t="s">
        <v>28</v>
      </c>
      <c r="B59" s="51">
        <v>648000</v>
      </c>
      <c r="C59" s="81"/>
      <c r="D59" s="81"/>
    </row>
    <row r="60" spans="1:4" ht="18" customHeight="1">
      <c r="A60" s="23" t="s">
        <v>29</v>
      </c>
      <c r="B60" s="51">
        <v>72000</v>
      </c>
      <c r="C60" s="81"/>
      <c r="D60" s="81"/>
    </row>
    <row r="61" spans="1:4" ht="30" hidden="1" customHeight="1">
      <c r="A61" s="35" t="s">
        <v>40</v>
      </c>
      <c r="B61" s="51">
        <f>B62+B63</f>
        <v>0</v>
      </c>
      <c r="C61" s="51">
        <f>C62+C63</f>
        <v>0</v>
      </c>
      <c r="D61" s="81"/>
    </row>
    <row r="62" spans="1:4" ht="18.75" hidden="1" customHeight="1">
      <c r="A62" s="23" t="s">
        <v>28</v>
      </c>
      <c r="B62" s="51"/>
      <c r="C62" s="51"/>
      <c r="D62" s="81"/>
    </row>
    <row r="63" spans="1:4" ht="20.25" hidden="1" customHeight="1">
      <c r="A63" s="23" t="s">
        <v>29</v>
      </c>
      <c r="B63" s="51"/>
      <c r="C63" s="51"/>
      <c r="D63" s="81"/>
    </row>
    <row r="64" spans="1:4" ht="30" hidden="1" customHeight="1">
      <c r="A64" s="35" t="s">
        <v>41</v>
      </c>
      <c r="B64" s="51">
        <f>B65+B66</f>
        <v>0</v>
      </c>
      <c r="C64" s="51">
        <f>C65+C66</f>
        <v>0</v>
      </c>
      <c r="D64" s="81"/>
    </row>
    <row r="65" spans="1:4" ht="18.75" hidden="1" customHeight="1">
      <c r="A65" s="23" t="s">
        <v>28</v>
      </c>
      <c r="B65" s="51"/>
      <c r="C65" s="51"/>
      <c r="D65" s="81"/>
    </row>
    <row r="66" spans="1:4" ht="18" hidden="1" customHeight="1">
      <c r="A66" s="23" t="s">
        <v>29</v>
      </c>
      <c r="B66" s="51"/>
      <c r="C66" s="51"/>
      <c r="D66" s="81"/>
    </row>
    <row r="67" spans="1:4" ht="30" customHeight="1">
      <c r="A67" s="35" t="s">
        <v>42</v>
      </c>
      <c r="B67" s="51">
        <f>B68+B69</f>
        <v>170000</v>
      </c>
      <c r="C67" s="81"/>
      <c r="D67" s="81"/>
    </row>
    <row r="68" spans="1:4" ht="18.75" customHeight="1">
      <c r="A68" s="23" t="s">
        <v>28</v>
      </c>
      <c r="B68" s="51">
        <v>153000</v>
      </c>
      <c r="C68" s="81"/>
      <c r="D68" s="81"/>
    </row>
    <row r="69" spans="1:4" ht="19.5" customHeight="1">
      <c r="A69" s="23" t="s">
        <v>29</v>
      </c>
      <c r="B69" s="51">
        <v>17000</v>
      </c>
      <c r="C69" s="81"/>
      <c r="D69" s="81"/>
    </row>
    <row r="70" spans="1:4" ht="30" customHeight="1">
      <c r="A70" s="35" t="s">
        <v>43</v>
      </c>
      <c r="B70" s="51">
        <f>B71+B72</f>
        <v>340000</v>
      </c>
      <c r="C70" s="79"/>
      <c r="D70" s="79"/>
    </row>
    <row r="71" spans="1:4" ht="15.75" customHeight="1">
      <c r="A71" s="23" t="s">
        <v>28</v>
      </c>
      <c r="B71" s="51">
        <v>306000</v>
      </c>
      <c r="C71" s="79"/>
      <c r="D71" s="79"/>
    </row>
    <row r="72" spans="1:4" ht="18" customHeight="1">
      <c r="A72" s="23" t="s">
        <v>29</v>
      </c>
      <c r="B72" s="51">
        <v>34000</v>
      </c>
      <c r="C72" s="79"/>
      <c r="D72" s="79"/>
    </row>
    <row r="73" spans="1:4" ht="30" customHeight="1">
      <c r="A73" s="35" t="s">
        <v>44</v>
      </c>
      <c r="B73" s="51">
        <f>B74+B75</f>
        <v>221842.78</v>
      </c>
      <c r="C73" s="81"/>
      <c r="D73" s="81"/>
    </row>
    <row r="74" spans="1:4" ht="13.5" customHeight="1">
      <c r="A74" s="23" t="s">
        <v>28</v>
      </c>
      <c r="B74" s="108">
        <v>199658.5</v>
      </c>
      <c r="C74" s="81"/>
      <c r="D74" s="81"/>
    </row>
    <row r="75" spans="1:4" ht="15" customHeight="1">
      <c r="A75" s="23" t="s">
        <v>29</v>
      </c>
      <c r="B75" s="108">
        <v>22184.28</v>
      </c>
      <c r="C75" s="81"/>
      <c r="D75" s="81"/>
    </row>
    <row r="76" spans="1:4" ht="30" customHeight="1">
      <c r="A76" s="35" t="s">
        <v>45</v>
      </c>
      <c r="B76" s="51">
        <f>B77+B78</f>
        <v>550000</v>
      </c>
      <c r="C76" s="81"/>
      <c r="D76" s="81"/>
    </row>
    <row r="77" spans="1:4" ht="15" customHeight="1">
      <c r="A77" s="23" t="s">
        <v>28</v>
      </c>
      <c r="B77" s="51">
        <v>495000</v>
      </c>
      <c r="C77" s="81"/>
      <c r="D77" s="81"/>
    </row>
    <row r="78" spans="1:4" ht="16.5" customHeight="1">
      <c r="A78" s="23" t="s">
        <v>29</v>
      </c>
      <c r="B78" s="51">
        <v>55000</v>
      </c>
      <c r="C78" s="81"/>
      <c r="D78" s="81"/>
    </row>
    <row r="79" spans="1:4" ht="30" customHeight="1">
      <c r="A79" s="35" t="s">
        <v>46</v>
      </c>
      <c r="B79" s="51">
        <f>B80+B81</f>
        <v>600000</v>
      </c>
      <c r="C79" s="81"/>
      <c r="D79" s="81"/>
    </row>
    <row r="80" spans="1:4" ht="14.25" customHeight="1">
      <c r="A80" s="23" t="s">
        <v>28</v>
      </c>
      <c r="B80" s="51">
        <v>540000</v>
      </c>
      <c r="C80" s="81"/>
      <c r="D80" s="81"/>
    </row>
    <row r="81" spans="1:4" ht="16.5" customHeight="1">
      <c r="A81" s="23" t="s">
        <v>29</v>
      </c>
      <c r="B81" s="51">
        <v>60000</v>
      </c>
      <c r="C81" s="81"/>
      <c r="D81" s="81"/>
    </row>
    <row r="82" spans="1:4" ht="41.25" customHeight="1">
      <c r="A82" s="35" t="s">
        <v>47</v>
      </c>
      <c r="B82" s="51">
        <f>B83+B84</f>
        <v>14855327.529999999</v>
      </c>
      <c r="C82" s="89"/>
      <c r="D82" s="89"/>
    </row>
    <row r="83" spans="1:4" ht="20.25" customHeight="1">
      <c r="A83" s="23" t="s">
        <v>28</v>
      </c>
      <c r="B83" s="51">
        <v>13369794.779999999</v>
      </c>
      <c r="C83" s="89"/>
      <c r="D83" s="89"/>
    </row>
    <row r="84" spans="1:4" ht="18" customHeight="1">
      <c r="A84" s="23" t="s">
        <v>29</v>
      </c>
      <c r="B84" s="51">
        <v>1485532.75</v>
      </c>
      <c r="C84" s="89"/>
      <c r="D84" s="89"/>
    </row>
    <row r="85" spans="1:4" ht="30" customHeight="1">
      <c r="A85" s="35" t="s">
        <v>48</v>
      </c>
      <c r="B85" s="51">
        <f>B86+B87</f>
        <v>1351795</v>
      </c>
      <c r="C85" s="81"/>
      <c r="D85" s="81"/>
    </row>
    <row r="86" spans="1:4" ht="15.75" customHeight="1">
      <c r="A86" s="23" t="s">
        <v>28</v>
      </c>
      <c r="B86" s="51">
        <v>1216615.5</v>
      </c>
      <c r="C86" s="81"/>
      <c r="D86" s="81"/>
    </row>
    <row r="87" spans="1:4" ht="18" customHeight="1">
      <c r="A87" s="23" t="s">
        <v>29</v>
      </c>
      <c r="B87" s="51">
        <v>135179.5</v>
      </c>
      <c r="C87" s="81"/>
      <c r="D87" s="81"/>
    </row>
    <row r="88" spans="1:4" ht="30" customHeight="1">
      <c r="A88" s="35" t="s">
        <v>49</v>
      </c>
      <c r="B88" s="51">
        <f>B89+B90</f>
        <v>334000</v>
      </c>
      <c r="C88" s="81"/>
      <c r="D88" s="81"/>
    </row>
    <row r="89" spans="1:4" ht="16.5" customHeight="1">
      <c r="A89" s="23" t="s">
        <v>28</v>
      </c>
      <c r="B89" s="51">
        <v>300600</v>
      </c>
      <c r="C89" s="81"/>
      <c r="D89" s="81"/>
    </row>
    <row r="90" spans="1:4" ht="12.75" customHeight="1">
      <c r="A90" s="23" t="s">
        <v>29</v>
      </c>
      <c r="B90" s="51">
        <v>33400</v>
      </c>
      <c r="C90" s="81"/>
      <c r="D90" s="81"/>
    </row>
    <row r="91" spans="1:4" ht="30" customHeight="1">
      <c r="A91" s="35" t="s">
        <v>50</v>
      </c>
      <c r="B91" s="51">
        <f>B92+B93</f>
        <v>519188</v>
      </c>
      <c r="C91" s="81"/>
      <c r="D91" s="81"/>
    </row>
    <row r="92" spans="1:4" ht="15.75" customHeight="1">
      <c r="A92" s="23" t="s">
        <v>28</v>
      </c>
      <c r="B92" s="51">
        <v>467269.2</v>
      </c>
      <c r="C92" s="81"/>
      <c r="D92" s="81"/>
    </row>
    <row r="93" spans="1:4" ht="17.25" customHeight="1">
      <c r="A93" s="23" t="s">
        <v>29</v>
      </c>
      <c r="B93" s="51">
        <v>51918.8</v>
      </c>
      <c r="C93" s="81"/>
      <c r="D93" s="81"/>
    </row>
    <row r="94" spans="1:4" ht="30" customHeight="1">
      <c r="A94" s="35" t="s">
        <v>51</v>
      </c>
      <c r="B94" s="51">
        <f>B95+B96</f>
        <v>210812</v>
      </c>
      <c r="C94" s="81"/>
      <c r="D94" s="81"/>
    </row>
    <row r="95" spans="1:4" ht="18" customHeight="1">
      <c r="A95" s="23" t="s">
        <v>28</v>
      </c>
      <c r="B95" s="51">
        <v>189730.8</v>
      </c>
      <c r="C95" s="81"/>
      <c r="D95" s="81"/>
    </row>
    <row r="96" spans="1:4" ht="16.5" customHeight="1">
      <c r="A96" s="23" t="s">
        <v>29</v>
      </c>
      <c r="B96" s="51">
        <v>21081.200000000001</v>
      </c>
      <c r="C96" s="81"/>
      <c r="D96" s="81"/>
    </row>
    <row r="97" spans="1:4" ht="30" customHeight="1">
      <c r="A97" s="35" t="s">
        <v>52</v>
      </c>
      <c r="B97" s="51">
        <f>B98+B99</f>
        <v>370000</v>
      </c>
      <c r="C97" s="81"/>
      <c r="D97" s="81"/>
    </row>
    <row r="98" spans="1:4" ht="13.5" customHeight="1">
      <c r="A98" s="23" t="s">
        <v>28</v>
      </c>
      <c r="B98" s="51">
        <v>333000</v>
      </c>
      <c r="C98" s="81"/>
      <c r="D98" s="81"/>
    </row>
    <row r="99" spans="1:4" ht="15.75" customHeight="1">
      <c r="A99" s="23" t="s">
        <v>29</v>
      </c>
      <c r="B99" s="51">
        <v>37000</v>
      </c>
      <c r="C99" s="81"/>
      <c r="D99" s="81"/>
    </row>
    <row r="100" spans="1:4" ht="29.25" customHeight="1">
      <c r="A100" s="23" t="s">
        <v>53</v>
      </c>
      <c r="B100" s="108">
        <f>B101+B102</f>
        <v>222222.23</v>
      </c>
      <c r="C100" s="79"/>
      <c r="D100" s="79"/>
    </row>
    <row r="101" spans="1:4" ht="15" customHeight="1">
      <c r="A101" s="23" t="s">
        <v>28</v>
      </c>
      <c r="B101" s="108">
        <v>200000</v>
      </c>
      <c r="C101" s="79"/>
      <c r="D101" s="79"/>
    </row>
    <row r="102" spans="1:4" ht="14.25" customHeight="1">
      <c r="A102" s="23" t="s">
        <v>29</v>
      </c>
      <c r="B102" s="108">
        <v>22222.23</v>
      </c>
      <c r="C102" s="79"/>
      <c r="D102" s="79"/>
    </row>
    <row r="103" spans="1:4" ht="30" customHeight="1">
      <c r="A103" s="35" t="s">
        <v>54</v>
      </c>
      <c r="B103" s="51">
        <f>B104+B105</f>
        <v>120000</v>
      </c>
      <c r="C103" s="81"/>
      <c r="D103" s="81"/>
    </row>
    <row r="104" spans="1:4" ht="16.5" customHeight="1">
      <c r="A104" s="23" t="s">
        <v>28</v>
      </c>
      <c r="B104" s="51">
        <v>108000</v>
      </c>
      <c r="C104" s="81"/>
      <c r="D104" s="81"/>
    </row>
    <row r="105" spans="1:4" ht="18.75" customHeight="1">
      <c r="A105" s="23" t="s">
        <v>29</v>
      </c>
      <c r="B105" s="51">
        <v>12000</v>
      </c>
      <c r="C105" s="81"/>
      <c r="D105" s="81"/>
    </row>
    <row r="106" spans="1:4" ht="30" customHeight="1">
      <c r="A106" s="35" t="s">
        <v>55</v>
      </c>
      <c r="B106" s="51">
        <f>B107+B108</f>
        <v>540000</v>
      </c>
      <c r="C106" s="81"/>
      <c r="D106" s="81"/>
    </row>
    <row r="107" spans="1:4" ht="15.75" customHeight="1">
      <c r="A107" s="23" t="s">
        <v>28</v>
      </c>
      <c r="B107" s="51">
        <v>486000</v>
      </c>
      <c r="C107" s="81"/>
      <c r="D107" s="81"/>
    </row>
    <row r="108" spans="1:4" ht="18" customHeight="1">
      <c r="A108" s="23" t="s">
        <v>29</v>
      </c>
      <c r="B108" s="51">
        <v>54000</v>
      </c>
      <c r="C108" s="81"/>
      <c r="D108" s="81"/>
    </row>
    <row r="109" spans="1:4" ht="30" customHeight="1">
      <c r="A109" s="35" t="s">
        <v>56</v>
      </c>
      <c r="B109" s="51">
        <f>B110+B111</f>
        <v>1632118</v>
      </c>
      <c r="C109" s="81"/>
      <c r="D109" s="89"/>
    </row>
    <row r="110" spans="1:4" ht="19.5" customHeight="1">
      <c r="A110" s="23" t="s">
        <v>28</v>
      </c>
      <c r="B110" s="51">
        <v>1468906.2</v>
      </c>
      <c r="C110" s="81"/>
      <c r="D110" s="89"/>
    </row>
    <row r="111" spans="1:4" ht="21" customHeight="1">
      <c r="A111" s="23" t="s">
        <v>29</v>
      </c>
      <c r="B111" s="51">
        <v>163211.79999999999</v>
      </c>
      <c r="C111" s="81"/>
      <c r="D111" s="89"/>
    </row>
    <row r="112" spans="1:4" ht="30" customHeight="1">
      <c r="A112" s="35" t="s">
        <v>57</v>
      </c>
      <c r="B112" s="51">
        <f>B113+B114</f>
        <v>1738994.58</v>
      </c>
      <c r="C112" s="81"/>
      <c r="D112" s="81"/>
    </row>
    <row r="113" spans="1:9" ht="19.5" customHeight="1">
      <c r="A113" s="23" t="s">
        <v>28</v>
      </c>
      <c r="B113" s="51">
        <v>1565095.12</v>
      </c>
      <c r="C113" s="81"/>
      <c r="D113" s="81"/>
    </row>
    <row r="114" spans="1:9" ht="18.75" customHeight="1">
      <c r="A114" s="23" t="s">
        <v>29</v>
      </c>
      <c r="B114" s="51">
        <v>173899.46</v>
      </c>
      <c r="C114" s="81"/>
      <c r="D114" s="81"/>
    </row>
    <row r="115" spans="1:9" ht="30" customHeight="1">
      <c r="A115" s="35" t="s">
        <v>58</v>
      </c>
      <c r="B115" s="51">
        <f>B116+B117</f>
        <v>1049059.8700000001</v>
      </c>
      <c r="C115" s="81"/>
      <c r="D115" s="81"/>
    </row>
    <row r="116" spans="1:9" ht="21" customHeight="1">
      <c r="A116" s="23" t="s">
        <v>28</v>
      </c>
      <c r="B116" s="51">
        <v>944153.88</v>
      </c>
      <c r="C116" s="81"/>
      <c r="D116" s="81"/>
    </row>
    <row r="117" spans="1:9" ht="17.25" customHeight="1">
      <c r="A117" s="23" t="s">
        <v>29</v>
      </c>
      <c r="B117" s="51">
        <v>104905.99</v>
      </c>
      <c r="C117" s="81"/>
      <c r="D117" s="81"/>
    </row>
    <row r="118" spans="1:9" ht="30" customHeight="1">
      <c r="A118" s="35" t="s">
        <v>59</v>
      </c>
      <c r="B118" s="51">
        <f>B119+B120</f>
        <v>1537390</v>
      </c>
      <c r="C118" s="81"/>
      <c r="D118" s="81"/>
    </row>
    <row r="119" spans="1:9" ht="18.75" customHeight="1">
      <c r="A119" s="23" t="s">
        <v>28</v>
      </c>
      <c r="B119" s="51">
        <v>1383651</v>
      </c>
      <c r="C119" s="81"/>
      <c r="D119" s="81"/>
    </row>
    <row r="120" spans="1:9" ht="21" customHeight="1">
      <c r="A120" s="23" t="s">
        <v>29</v>
      </c>
      <c r="B120" s="51">
        <v>153739</v>
      </c>
      <c r="C120" s="81"/>
      <c r="D120" s="81"/>
    </row>
    <row r="121" spans="1:9" ht="30" customHeight="1">
      <c r="A121" s="35" t="s">
        <v>60</v>
      </c>
      <c r="B121" s="51">
        <f>B122+B123</f>
        <v>450000</v>
      </c>
      <c r="C121" s="81"/>
      <c r="D121" s="81"/>
    </row>
    <row r="122" spans="1:9" ht="18.75" customHeight="1">
      <c r="A122" s="23" t="s">
        <v>28</v>
      </c>
      <c r="B122" s="51">
        <v>405000</v>
      </c>
      <c r="C122" s="81"/>
      <c r="D122" s="81"/>
    </row>
    <row r="123" spans="1:9" ht="19.5" customHeight="1">
      <c r="A123" s="23" t="s">
        <v>29</v>
      </c>
      <c r="B123" s="51">
        <v>45000</v>
      </c>
      <c r="C123" s="81"/>
      <c r="D123" s="81"/>
    </row>
    <row r="124" spans="1:9" ht="29.25" customHeight="1">
      <c r="A124" s="35" t="s">
        <v>61</v>
      </c>
      <c r="B124" s="51">
        <f>B125+B126</f>
        <v>3315555.56</v>
      </c>
      <c r="C124" s="79"/>
      <c r="D124" s="79"/>
    </row>
    <row r="125" spans="1:9" ht="15.75" customHeight="1">
      <c r="A125" s="23" t="s">
        <v>28</v>
      </c>
      <c r="B125" s="51">
        <v>2984000</v>
      </c>
      <c r="C125" s="81"/>
      <c r="D125" s="79"/>
    </row>
    <row r="126" spans="1:9" ht="17.25" customHeight="1">
      <c r="A126" s="23" t="s">
        <v>29</v>
      </c>
      <c r="B126" s="51">
        <v>331555.56</v>
      </c>
      <c r="C126" s="81"/>
      <c r="D126" s="79"/>
    </row>
    <row r="127" spans="1:9" ht="58.5" hidden="1" customHeight="1">
      <c r="A127" s="33" t="s">
        <v>62</v>
      </c>
      <c r="B127" s="92">
        <f>B128+B129</f>
        <v>0</v>
      </c>
      <c r="C127" s="79"/>
      <c r="D127" s="79"/>
      <c r="I127" s="74"/>
    </row>
    <row r="128" spans="1:9" ht="21.75" hidden="1" customHeight="1">
      <c r="A128" s="23" t="s">
        <v>28</v>
      </c>
      <c r="B128" s="92">
        <v>0</v>
      </c>
      <c r="C128" s="79"/>
      <c r="D128" s="79"/>
      <c r="I128" s="74"/>
    </row>
    <row r="129" spans="1:9" ht="15.75" hidden="1" customHeight="1">
      <c r="A129" s="23" t="s">
        <v>29</v>
      </c>
      <c r="B129" s="92">
        <v>0</v>
      </c>
      <c r="C129" s="79"/>
      <c r="D129" s="79"/>
      <c r="I129" s="74"/>
    </row>
    <row r="130" spans="1:9" ht="36.75" hidden="1" customHeight="1">
      <c r="A130" s="33" t="s">
        <v>63</v>
      </c>
      <c r="B130" s="51">
        <f>B131+B132</f>
        <v>0</v>
      </c>
      <c r="C130" s="79"/>
      <c r="D130" s="79"/>
    </row>
    <row r="131" spans="1:9" ht="15.75" hidden="1" customHeight="1">
      <c r="A131" s="23" t="s">
        <v>28</v>
      </c>
      <c r="B131" s="51"/>
      <c r="C131" s="79"/>
      <c r="D131" s="79"/>
    </row>
    <row r="132" spans="1:9" ht="15.75" hidden="1" customHeight="1">
      <c r="A132" s="23" t="s">
        <v>29</v>
      </c>
      <c r="B132" s="51"/>
      <c r="C132" s="79"/>
      <c r="D132" s="79"/>
    </row>
    <row r="133" spans="1:9" ht="65.25" hidden="1" customHeight="1">
      <c r="A133" s="41" t="s">
        <v>64</v>
      </c>
      <c r="B133" s="93"/>
      <c r="C133" s="79"/>
      <c r="D133" s="79"/>
    </row>
    <row r="134" spans="1:9" ht="15.75" hidden="1" customHeight="1">
      <c r="A134" s="23" t="s">
        <v>28</v>
      </c>
      <c r="B134" s="93"/>
      <c r="C134" s="79"/>
      <c r="D134" s="79"/>
    </row>
    <row r="135" spans="1:9" ht="15.75" hidden="1" customHeight="1">
      <c r="A135" s="23" t="s">
        <v>29</v>
      </c>
      <c r="B135" s="93"/>
      <c r="C135" s="79"/>
      <c r="D135" s="79"/>
    </row>
    <row r="136" spans="1:9" ht="54" hidden="1" customHeight="1">
      <c r="A136" s="41" t="s">
        <v>65</v>
      </c>
      <c r="B136" s="94"/>
      <c r="C136" s="79"/>
      <c r="D136" s="79"/>
    </row>
    <row r="137" spans="1:9" ht="15.75" hidden="1" customHeight="1">
      <c r="A137" s="23" t="s">
        <v>28</v>
      </c>
      <c r="B137" s="94"/>
      <c r="C137" s="79"/>
      <c r="D137" s="79"/>
    </row>
    <row r="138" spans="1:9" ht="15.75" hidden="1" customHeight="1">
      <c r="A138" s="23" t="s">
        <v>29</v>
      </c>
      <c r="B138" s="94"/>
      <c r="C138" s="79"/>
      <c r="D138" s="79"/>
    </row>
    <row r="139" spans="1:9" ht="24" hidden="1" customHeight="1">
      <c r="A139" s="41" t="s">
        <v>66</v>
      </c>
      <c r="B139" s="95"/>
      <c r="C139" s="79"/>
      <c r="D139" s="79"/>
    </row>
    <row r="140" spans="1:9" ht="15.75" hidden="1" customHeight="1">
      <c r="A140" s="23" t="s">
        <v>28</v>
      </c>
      <c r="B140" s="95"/>
      <c r="C140" s="79"/>
      <c r="D140" s="79"/>
    </row>
    <row r="141" spans="1:9" ht="15.75" hidden="1" customHeight="1">
      <c r="A141" s="23" t="s">
        <v>29</v>
      </c>
      <c r="B141" s="95"/>
      <c r="C141" s="79"/>
      <c r="D141" s="79"/>
    </row>
    <row r="142" spans="1:9" ht="56.25" hidden="1" customHeight="1">
      <c r="A142" s="41" t="s">
        <v>67</v>
      </c>
      <c r="B142" s="96"/>
      <c r="C142" s="79"/>
      <c r="D142" s="79"/>
    </row>
    <row r="143" spans="1:9" ht="15.75" hidden="1" customHeight="1">
      <c r="A143" s="23" t="s">
        <v>28</v>
      </c>
      <c r="B143" s="96"/>
      <c r="C143" s="79"/>
      <c r="D143" s="79"/>
    </row>
    <row r="144" spans="1:9" ht="15.75" hidden="1" customHeight="1">
      <c r="A144" s="23" t="s">
        <v>29</v>
      </c>
      <c r="B144" s="96"/>
      <c r="C144" s="79"/>
      <c r="D144" s="79"/>
    </row>
    <row r="145" spans="1:4" ht="29.25" customHeight="1">
      <c r="A145" s="41" t="s">
        <v>68</v>
      </c>
      <c r="B145" s="51">
        <f>B146+B147</f>
        <v>2832338.8</v>
      </c>
      <c r="C145" s="79"/>
      <c r="D145" s="79"/>
    </row>
    <row r="146" spans="1:4" ht="15.75" customHeight="1">
      <c r="A146" s="23" t="s">
        <v>28</v>
      </c>
      <c r="B146" s="51">
        <v>2549104.92</v>
      </c>
      <c r="C146" s="79"/>
      <c r="D146" s="79"/>
    </row>
    <row r="147" spans="1:4" ht="15.75" customHeight="1">
      <c r="A147" s="23" t="s">
        <v>29</v>
      </c>
      <c r="B147" s="51">
        <v>283233.88</v>
      </c>
      <c r="C147" s="79"/>
      <c r="D147" s="79"/>
    </row>
    <row r="148" spans="1:4" ht="41.25" customHeight="1">
      <c r="A148" s="41" t="s">
        <v>69</v>
      </c>
      <c r="B148" s="51">
        <f>B149+B150</f>
        <v>994410.76</v>
      </c>
      <c r="C148" s="79"/>
      <c r="D148" s="79"/>
    </row>
    <row r="149" spans="1:4" ht="15.75" customHeight="1">
      <c r="A149" s="23" t="s">
        <v>28</v>
      </c>
      <c r="B149" s="51">
        <v>882625.96</v>
      </c>
      <c r="C149" s="79"/>
      <c r="D149" s="79"/>
    </row>
    <row r="150" spans="1:4" ht="15.75" customHeight="1">
      <c r="A150" s="23" t="s">
        <v>29</v>
      </c>
      <c r="B150" s="51">
        <v>111784.8</v>
      </c>
      <c r="C150" s="79"/>
      <c r="D150" s="79"/>
    </row>
    <row r="151" spans="1:4" ht="40.5" customHeight="1">
      <c r="A151" s="41" t="s">
        <v>70</v>
      </c>
      <c r="B151" s="51">
        <f>B152+B153</f>
        <v>8753747.3200000003</v>
      </c>
      <c r="C151" s="79"/>
      <c r="D151" s="79"/>
    </row>
    <row r="152" spans="1:4" ht="15.75" customHeight="1">
      <c r="A152" s="23" t="s">
        <v>28</v>
      </c>
      <c r="B152" s="51">
        <v>7873973.7199999997</v>
      </c>
      <c r="C152" s="79"/>
      <c r="D152" s="79"/>
    </row>
    <row r="153" spans="1:4" ht="15.75" customHeight="1">
      <c r="A153" s="23" t="s">
        <v>29</v>
      </c>
      <c r="B153" s="51">
        <v>879773.6</v>
      </c>
      <c r="C153" s="79"/>
      <c r="D153" s="79"/>
    </row>
    <row r="154" spans="1:4" ht="37.5" customHeight="1">
      <c r="A154" s="41" t="s">
        <v>71</v>
      </c>
      <c r="B154" s="51">
        <f>B155+B156</f>
        <v>446034.67</v>
      </c>
      <c r="C154" s="79"/>
      <c r="D154" s="79"/>
    </row>
    <row r="155" spans="1:4" ht="15.75" customHeight="1">
      <c r="A155" s="23" t="s">
        <v>28</v>
      </c>
      <c r="B155" s="51">
        <v>384639.67</v>
      </c>
      <c r="C155" s="79"/>
      <c r="D155" s="79"/>
    </row>
    <row r="156" spans="1:4" ht="15.75" customHeight="1">
      <c r="A156" s="23" t="s">
        <v>29</v>
      </c>
      <c r="B156" s="51">
        <v>61395</v>
      </c>
      <c r="C156" s="79"/>
      <c r="D156" s="79"/>
    </row>
    <row r="157" spans="1:4" ht="46.5" customHeight="1">
      <c r="A157" s="41" t="s">
        <v>72</v>
      </c>
      <c r="B157" s="51">
        <f>B158+B159</f>
        <v>310270.84999999998</v>
      </c>
      <c r="C157" s="51">
        <f>C158+C159</f>
        <v>0</v>
      </c>
      <c r="D157" s="79"/>
    </row>
    <row r="158" spans="1:4" ht="15.75" customHeight="1">
      <c r="A158" s="23" t="s">
        <v>28</v>
      </c>
      <c r="B158" s="51">
        <v>279087.84999999998</v>
      </c>
      <c r="C158" s="79"/>
      <c r="D158" s="79"/>
    </row>
    <row r="159" spans="1:4" ht="15.75" customHeight="1">
      <c r="A159" s="23" t="s">
        <v>29</v>
      </c>
      <c r="B159" s="51">
        <v>31183</v>
      </c>
      <c r="C159" s="79"/>
      <c r="D159" s="79"/>
    </row>
    <row r="160" spans="1:4" ht="37.5" customHeight="1">
      <c r="A160" s="42" t="s">
        <v>73</v>
      </c>
      <c r="B160" s="51">
        <f>B161+B162</f>
        <v>1242870</v>
      </c>
      <c r="C160" s="51">
        <f>C161+C162</f>
        <v>0</v>
      </c>
      <c r="D160" s="79"/>
    </row>
    <row r="161" spans="1:4" ht="15.75" customHeight="1">
      <c r="A161" s="23" t="s">
        <v>28</v>
      </c>
      <c r="B161" s="98">
        <v>1118583</v>
      </c>
      <c r="C161" s="98">
        <v>0</v>
      </c>
      <c r="D161" s="79"/>
    </row>
    <row r="162" spans="1:4" ht="15.75" customHeight="1">
      <c r="A162" s="23" t="s">
        <v>29</v>
      </c>
      <c r="B162" s="98">
        <v>124287</v>
      </c>
      <c r="C162" s="98">
        <v>0</v>
      </c>
      <c r="D162" s="79"/>
    </row>
    <row r="163" spans="1:4" ht="42.75" customHeight="1">
      <c r="A163" s="42" t="s">
        <v>76</v>
      </c>
      <c r="B163" s="51">
        <f>B164+B165</f>
        <v>397804.52</v>
      </c>
      <c r="C163" s="51">
        <f>C164+C165</f>
        <v>3445416.48</v>
      </c>
      <c r="D163" s="79"/>
    </row>
    <row r="164" spans="1:4" ht="15.75" customHeight="1">
      <c r="A164" s="23" t="s">
        <v>28</v>
      </c>
      <c r="B164" s="98">
        <v>358024.06</v>
      </c>
      <c r="C164" s="98">
        <v>3100874.83</v>
      </c>
      <c r="D164" s="79"/>
    </row>
    <row r="165" spans="1:4" ht="15.75" customHeight="1">
      <c r="A165" s="23" t="s">
        <v>29</v>
      </c>
      <c r="B165" s="98">
        <v>39780.46</v>
      </c>
      <c r="C165" s="98">
        <v>344541.65</v>
      </c>
      <c r="D165" s="79"/>
    </row>
    <row r="166" spans="1:4" ht="39" customHeight="1">
      <c r="A166" s="42" t="s">
        <v>79</v>
      </c>
      <c r="B166" s="51">
        <f>B167+B168</f>
        <v>2083154.8599999999</v>
      </c>
      <c r="C166" s="51">
        <f>C167+C168</f>
        <v>4374625.1399999997</v>
      </c>
      <c r="D166" s="79"/>
    </row>
    <row r="167" spans="1:4" ht="15.75" customHeight="1">
      <c r="A167" s="23" t="s">
        <v>28</v>
      </c>
      <c r="B167" s="98">
        <v>1874839.39</v>
      </c>
      <c r="C167" s="98">
        <v>3937162.61</v>
      </c>
      <c r="D167" s="79"/>
    </row>
    <row r="168" spans="1:4" ht="15.75" customHeight="1">
      <c r="A168" s="23" t="s">
        <v>29</v>
      </c>
      <c r="B168" s="98">
        <v>208315.47</v>
      </c>
      <c r="C168" s="98">
        <v>437462.53</v>
      </c>
      <c r="D168" s="79"/>
    </row>
    <row r="169" spans="1:4" ht="34.5" customHeight="1">
      <c r="A169" s="42" t="s">
        <v>82</v>
      </c>
      <c r="B169" s="51">
        <f>B170+B171</f>
        <v>280379</v>
      </c>
      <c r="C169" s="51">
        <f>C170+C171</f>
        <v>0</v>
      </c>
      <c r="D169" s="79"/>
    </row>
    <row r="170" spans="1:4" ht="15.75" customHeight="1">
      <c r="A170" s="23" t="s">
        <v>28</v>
      </c>
      <c r="B170" s="98">
        <v>252341.1</v>
      </c>
      <c r="C170" s="98">
        <v>0</v>
      </c>
      <c r="D170" s="79"/>
    </row>
    <row r="171" spans="1:4" ht="15.75" customHeight="1">
      <c r="A171" s="23" t="s">
        <v>29</v>
      </c>
      <c r="B171" s="98">
        <v>28037.9</v>
      </c>
      <c r="C171" s="98">
        <v>0</v>
      </c>
      <c r="D171" s="79"/>
    </row>
    <row r="172" spans="1:4" ht="33.75" customHeight="1">
      <c r="A172" s="42" t="s">
        <v>85</v>
      </c>
      <c r="B172" s="51">
        <f>B173+B174</f>
        <v>291838.8</v>
      </c>
      <c r="C172" s="51">
        <f>C173+C174</f>
        <v>0</v>
      </c>
      <c r="D172" s="79"/>
    </row>
    <row r="173" spans="1:4" ht="15.75" customHeight="1">
      <c r="A173" s="23" t="s">
        <v>28</v>
      </c>
      <c r="B173" s="98">
        <v>262654.92</v>
      </c>
      <c r="C173" s="98">
        <v>0</v>
      </c>
      <c r="D173" s="79"/>
    </row>
    <row r="174" spans="1:4" ht="15.75" customHeight="1">
      <c r="A174" s="23" t="s">
        <v>29</v>
      </c>
      <c r="B174" s="98">
        <v>29183.88</v>
      </c>
      <c r="C174" s="98">
        <v>0</v>
      </c>
      <c r="D174" s="79"/>
    </row>
    <row r="175" spans="1:4" ht="36.75" customHeight="1">
      <c r="A175" s="42" t="s">
        <v>88</v>
      </c>
      <c r="B175" s="51">
        <f>B176+B177</f>
        <v>165683.55000000002</v>
      </c>
      <c r="C175" s="51">
        <f>C176+C177</f>
        <v>310894.45</v>
      </c>
      <c r="D175" s="79"/>
    </row>
    <row r="176" spans="1:4" ht="15.75" customHeight="1">
      <c r="A176" s="23" t="s">
        <v>28</v>
      </c>
      <c r="B176" s="98">
        <v>149115.20000000001</v>
      </c>
      <c r="C176" s="98">
        <v>279805</v>
      </c>
      <c r="D176" s="79"/>
    </row>
    <row r="177" spans="1:4" ht="15.75" customHeight="1">
      <c r="A177" s="23" t="s">
        <v>29</v>
      </c>
      <c r="B177" s="98">
        <v>16568.349999999999</v>
      </c>
      <c r="C177" s="98">
        <v>31089.45</v>
      </c>
      <c r="D177" s="79"/>
    </row>
    <row r="178" spans="1:4" ht="34.5" customHeight="1">
      <c r="A178" s="42" t="s">
        <v>91</v>
      </c>
      <c r="B178" s="51">
        <f>B179+B180</f>
        <v>0</v>
      </c>
      <c r="C178" s="51">
        <f>C179+C180</f>
        <v>291684</v>
      </c>
      <c r="D178" s="79"/>
    </row>
    <row r="179" spans="1:4" ht="15.75" customHeight="1">
      <c r="A179" s="23" t="s">
        <v>28</v>
      </c>
      <c r="B179" s="98">
        <v>0</v>
      </c>
      <c r="C179" s="98">
        <v>262515.59999999998</v>
      </c>
      <c r="D179" s="79"/>
    </row>
    <row r="180" spans="1:4" ht="15.75" customHeight="1">
      <c r="A180" s="23" t="s">
        <v>29</v>
      </c>
      <c r="B180" s="98">
        <v>0</v>
      </c>
      <c r="C180" s="98">
        <v>29168.400000000001</v>
      </c>
      <c r="D180" s="79"/>
    </row>
    <row r="181" spans="1:4" ht="36.75" customHeight="1">
      <c r="A181" s="42" t="s">
        <v>94</v>
      </c>
      <c r="B181" s="51">
        <f>B182+B183</f>
        <v>0</v>
      </c>
      <c r="C181" s="51">
        <f>C182+C183</f>
        <v>291684</v>
      </c>
      <c r="D181" s="79"/>
    </row>
    <row r="182" spans="1:4" ht="15.75" customHeight="1">
      <c r="A182" s="23" t="s">
        <v>28</v>
      </c>
      <c r="B182" s="98">
        <v>0</v>
      </c>
      <c r="C182" s="98">
        <v>262515.59999999998</v>
      </c>
      <c r="D182" s="79"/>
    </row>
    <row r="183" spans="1:4" ht="15.75" customHeight="1">
      <c r="A183" s="23" t="s">
        <v>29</v>
      </c>
      <c r="B183" s="98">
        <v>0</v>
      </c>
      <c r="C183" s="98">
        <v>29168.400000000001</v>
      </c>
      <c r="D183" s="79"/>
    </row>
    <row r="184" spans="1:4" ht="35.25" customHeight="1">
      <c r="A184" s="42" t="s">
        <v>95</v>
      </c>
      <c r="B184" s="51">
        <f>B185+B186</f>
        <v>0</v>
      </c>
      <c r="C184" s="51">
        <f>C185+C186</f>
        <v>655331</v>
      </c>
      <c r="D184" s="79"/>
    </row>
    <row r="185" spans="1:4" ht="15.75" customHeight="1">
      <c r="A185" s="23" t="s">
        <v>28</v>
      </c>
      <c r="B185" s="98">
        <v>0</v>
      </c>
      <c r="C185" s="98">
        <v>589797.9</v>
      </c>
      <c r="D185" s="79"/>
    </row>
    <row r="186" spans="1:4" ht="15.75" customHeight="1">
      <c r="A186" s="23" t="s">
        <v>29</v>
      </c>
      <c r="B186" s="98">
        <v>0</v>
      </c>
      <c r="C186" s="98">
        <v>65533.1</v>
      </c>
      <c r="D186" s="79"/>
    </row>
    <row r="187" spans="1:4" ht="33.75" customHeight="1">
      <c r="A187" s="42" t="s">
        <v>98</v>
      </c>
      <c r="B187" s="51">
        <f>B188+B189</f>
        <v>1069146</v>
      </c>
      <c r="C187" s="51">
        <f>C188+C189</f>
        <v>0</v>
      </c>
      <c r="D187" s="79"/>
    </row>
    <row r="188" spans="1:4" ht="15.75" customHeight="1">
      <c r="A188" s="23" t="s">
        <v>28</v>
      </c>
      <c r="B188" s="98">
        <v>962231.4</v>
      </c>
      <c r="C188" s="98">
        <v>0</v>
      </c>
      <c r="D188" s="79"/>
    </row>
    <row r="189" spans="1:4" ht="15.75" customHeight="1">
      <c r="A189" s="23" t="s">
        <v>29</v>
      </c>
      <c r="B189" s="98">
        <v>106914.6</v>
      </c>
      <c r="C189" s="98">
        <v>0</v>
      </c>
      <c r="D189" s="79"/>
    </row>
    <row r="190" spans="1:4" ht="36" customHeight="1">
      <c r="A190" s="42" t="s">
        <v>101</v>
      </c>
      <c r="B190" s="51">
        <f>B191+B192</f>
        <v>4851762.05</v>
      </c>
      <c r="C190" s="51">
        <f>C191+C192</f>
        <v>12433906.949999999</v>
      </c>
      <c r="D190" s="79"/>
    </row>
    <row r="191" spans="1:4" ht="21" customHeight="1">
      <c r="A191" s="23" t="s">
        <v>28</v>
      </c>
      <c r="B191" s="98">
        <v>4366585.8499999996</v>
      </c>
      <c r="C191" s="98">
        <v>11190516.25</v>
      </c>
      <c r="D191" s="79"/>
    </row>
    <row r="192" spans="1:4" ht="27.75" customHeight="1">
      <c r="A192" s="23" t="s">
        <v>29</v>
      </c>
      <c r="B192" s="98">
        <v>485176.2</v>
      </c>
      <c r="C192" s="98">
        <v>1243390.7</v>
      </c>
      <c r="D192" s="79"/>
    </row>
    <row r="193" spans="1:4" ht="27.75" customHeight="1">
      <c r="A193" s="8" t="s">
        <v>63</v>
      </c>
      <c r="B193" s="51">
        <f>B194+B195</f>
        <v>847005.79999999993</v>
      </c>
      <c r="C193" s="79"/>
      <c r="D193" s="79"/>
    </row>
    <row r="194" spans="1:4" ht="27.75" customHeight="1">
      <c r="A194" s="16" t="s">
        <v>28</v>
      </c>
      <c r="B194" s="51">
        <v>762305.22</v>
      </c>
      <c r="C194" s="79"/>
      <c r="D194" s="79"/>
    </row>
    <row r="195" spans="1:4" ht="27.75" customHeight="1">
      <c r="A195" s="16" t="s">
        <v>29</v>
      </c>
      <c r="B195" s="51" t="s">
        <v>151</v>
      </c>
      <c r="C195" s="79"/>
      <c r="D195" s="79"/>
    </row>
    <row r="196" spans="1:4" ht="68.25" customHeight="1">
      <c r="A196" s="47" t="s">
        <v>104</v>
      </c>
      <c r="B196" s="51">
        <f>B197+B198</f>
        <v>3733454.6399999997</v>
      </c>
      <c r="C196" s="98"/>
      <c r="D196" s="79"/>
    </row>
    <row r="197" spans="1:4" ht="27.75" customHeight="1">
      <c r="A197" s="16" t="s">
        <v>28</v>
      </c>
      <c r="B197" s="98">
        <v>3360109.17</v>
      </c>
      <c r="C197" s="98"/>
      <c r="D197" s="79"/>
    </row>
    <row r="198" spans="1:4" ht="27.75" customHeight="1">
      <c r="A198" s="16" t="s">
        <v>29</v>
      </c>
      <c r="B198" s="98">
        <v>373345.47</v>
      </c>
      <c r="C198" s="98"/>
      <c r="D198" s="79"/>
    </row>
    <row r="199" spans="1:4" ht="39.75" customHeight="1">
      <c r="A199" s="47" t="s">
        <v>105</v>
      </c>
      <c r="B199" s="51">
        <f>B200+B201</f>
        <v>2630585</v>
      </c>
      <c r="C199" s="98"/>
      <c r="D199" s="79"/>
    </row>
    <row r="200" spans="1:4" ht="27.75" customHeight="1">
      <c r="A200" s="16" t="s">
        <v>28</v>
      </c>
      <c r="B200" s="98">
        <v>2367526.5</v>
      </c>
      <c r="C200" s="98"/>
      <c r="D200" s="79"/>
    </row>
    <row r="201" spans="1:4" ht="27.75" customHeight="1">
      <c r="A201" s="23" t="s">
        <v>29</v>
      </c>
      <c r="B201" s="98">
        <v>263058.5</v>
      </c>
      <c r="C201" s="98"/>
      <c r="D201" s="79"/>
    </row>
    <row r="202" spans="1:4" ht="16.5" customHeight="1">
      <c r="A202" s="23" t="s">
        <v>26</v>
      </c>
      <c r="B202" s="50">
        <f>B203+B204</f>
        <v>1718726.99</v>
      </c>
      <c r="C202" s="28">
        <f>C203+C204</f>
        <v>18851569.100000001</v>
      </c>
      <c r="D202" s="28">
        <f>D203+D204</f>
        <v>22496888.899999999</v>
      </c>
    </row>
    <row r="203" spans="1:4" ht="18.75" customHeight="1">
      <c r="A203" s="23" t="s">
        <v>28</v>
      </c>
      <c r="B203" s="109">
        <v>0.15</v>
      </c>
      <c r="C203" s="52">
        <v>16966412.210000001</v>
      </c>
      <c r="D203" s="53">
        <v>20247200</v>
      </c>
    </row>
    <row r="204" spans="1:4" ht="18.75" customHeight="1">
      <c r="A204" s="23" t="s">
        <v>29</v>
      </c>
      <c r="B204" s="63">
        <v>1718726.84</v>
      </c>
      <c r="C204" s="52">
        <v>1885156.89</v>
      </c>
      <c r="D204" s="28">
        <v>2249688.9</v>
      </c>
    </row>
    <row r="205" spans="1:4" ht="50.25" hidden="1" customHeight="1">
      <c r="A205" s="54" t="s">
        <v>106</v>
      </c>
      <c r="B205" s="55">
        <f t="shared" ref="B205:D206" si="0">B206</f>
        <v>0</v>
      </c>
      <c r="C205" s="55">
        <f t="shared" si="0"/>
        <v>0</v>
      </c>
      <c r="D205" s="55">
        <f t="shared" si="0"/>
        <v>0</v>
      </c>
    </row>
    <row r="206" spans="1:4" ht="34.5" hidden="1" customHeight="1">
      <c r="A206" s="23" t="s">
        <v>107</v>
      </c>
      <c r="B206" s="28">
        <f t="shared" si="0"/>
        <v>0</v>
      </c>
      <c r="C206" s="28">
        <f t="shared" si="0"/>
        <v>0</v>
      </c>
      <c r="D206" s="28">
        <f t="shared" si="0"/>
        <v>0</v>
      </c>
    </row>
    <row r="207" spans="1:4" ht="34.5" hidden="1" customHeight="1">
      <c r="A207" s="20" t="s">
        <v>108</v>
      </c>
      <c r="B207" s="28">
        <f>B209+B210</f>
        <v>0</v>
      </c>
      <c r="C207" s="28">
        <f>C209+C210</f>
        <v>0</v>
      </c>
      <c r="D207" s="28">
        <f>D209+D210</f>
        <v>0</v>
      </c>
    </row>
    <row r="208" spans="1:4" ht="34.5" hidden="1" customHeight="1">
      <c r="A208" s="24" t="s">
        <v>27</v>
      </c>
      <c r="B208" s="28" t="s">
        <v>109</v>
      </c>
      <c r="C208" s="28">
        <v>0</v>
      </c>
      <c r="D208" s="28">
        <v>0</v>
      </c>
    </row>
    <row r="209" spans="1:4" ht="34.5" hidden="1" customHeight="1">
      <c r="A209" s="24" t="s">
        <v>28</v>
      </c>
      <c r="B209" s="28">
        <v>0</v>
      </c>
      <c r="C209" s="28">
        <v>0</v>
      </c>
      <c r="D209" s="28">
        <v>0</v>
      </c>
    </row>
    <row r="210" spans="1:4" ht="34.5" hidden="1" customHeight="1">
      <c r="A210" s="24" t="s">
        <v>29</v>
      </c>
      <c r="B210" s="28">
        <v>0</v>
      </c>
      <c r="C210" s="28">
        <v>0</v>
      </c>
      <c r="D210" s="28">
        <v>0</v>
      </c>
    </row>
    <row r="211" spans="1:4" ht="35.1" customHeight="1">
      <c r="A211" s="56" t="s">
        <v>110</v>
      </c>
      <c r="B211" s="57">
        <f>B212+B215+B233</f>
        <v>17979347.030000001</v>
      </c>
      <c r="C211" s="57">
        <f>C212+C215+C233</f>
        <v>17599868.440000001</v>
      </c>
      <c r="D211" s="57">
        <f>D212+D215+D233</f>
        <v>17599868.440000001</v>
      </c>
    </row>
    <row r="212" spans="1:4" ht="26.25" customHeight="1">
      <c r="A212" s="58" t="s">
        <v>111</v>
      </c>
      <c r="B212" s="59">
        <f>B213+B214</f>
        <v>600000</v>
      </c>
      <c r="C212" s="59">
        <f>C213+C214</f>
        <v>0</v>
      </c>
      <c r="D212" s="59">
        <f>D213+D214</f>
        <v>0</v>
      </c>
    </row>
    <row r="213" spans="1:4" ht="17.25" hidden="1" customHeight="1">
      <c r="A213" s="60" t="s">
        <v>112</v>
      </c>
      <c r="B213" s="28">
        <v>300000</v>
      </c>
      <c r="C213" s="28"/>
      <c r="D213" s="28"/>
    </row>
    <row r="214" spans="1:4" ht="22.5" hidden="1" customHeight="1">
      <c r="A214" s="60" t="s">
        <v>113</v>
      </c>
      <c r="B214" s="28">
        <v>300000</v>
      </c>
      <c r="C214" s="28"/>
      <c r="D214" s="28"/>
    </row>
    <row r="215" spans="1:4" ht="24" customHeight="1">
      <c r="A215" s="58" t="s">
        <v>114</v>
      </c>
      <c r="B215" s="61">
        <v>16149978.859999999</v>
      </c>
      <c r="C215" s="61">
        <f>C216+C217+C218+C219+C220+C221+C222+C223+C224+C225+C226+C227+C228+C229+C230+C231+C232</f>
        <v>0</v>
      </c>
      <c r="D215" s="61">
        <f>D216+D217+D218+D219+D220+D221+D222+D223+D224+D225+D226+D227+D228+D229+D230+D231+D232</f>
        <v>0</v>
      </c>
    </row>
    <row r="216" spans="1:4" ht="34.5" hidden="1" customHeight="1">
      <c r="A216" s="60" t="s">
        <v>115</v>
      </c>
      <c r="B216" s="28">
        <v>2144000</v>
      </c>
      <c r="C216" s="28"/>
      <c r="D216" s="28"/>
    </row>
    <row r="217" spans="1:4" ht="34.5" hidden="1" customHeight="1">
      <c r="A217" s="60" t="s">
        <v>116</v>
      </c>
      <c r="B217" s="28">
        <v>1160000</v>
      </c>
      <c r="C217" s="28"/>
      <c r="D217" s="28"/>
    </row>
    <row r="218" spans="1:4" ht="51" hidden="1" customHeight="1">
      <c r="A218" s="60" t="s">
        <v>117</v>
      </c>
      <c r="B218" s="28">
        <v>574382.28</v>
      </c>
      <c r="C218" s="28"/>
      <c r="D218" s="28"/>
    </row>
    <row r="219" spans="1:4" ht="54" hidden="1" customHeight="1">
      <c r="A219" s="60" t="s">
        <v>118</v>
      </c>
      <c r="B219" s="28">
        <v>1456180.35</v>
      </c>
      <c r="C219" s="28"/>
      <c r="D219" s="28"/>
    </row>
    <row r="220" spans="1:4" ht="69.75" hidden="1" customHeight="1">
      <c r="A220" s="60" t="s">
        <v>119</v>
      </c>
      <c r="B220" s="28">
        <v>1950000</v>
      </c>
      <c r="C220" s="28"/>
      <c r="D220" s="28"/>
    </row>
    <row r="221" spans="1:4" ht="29.25" hidden="1" customHeight="1">
      <c r="A221" s="60" t="s">
        <v>120</v>
      </c>
      <c r="B221" s="28">
        <v>599124.02</v>
      </c>
      <c r="C221" s="28"/>
      <c r="D221" s="28"/>
    </row>
    <row r="222" spans="1:4" ht="34.5" hidden="1" customHeight="1">
      <c r="A222" s="60" t="s">
        <v>121</v>
      </c>
      <c r="B222" s="28">
        <v>972910</v>
      </c>
      <c r="C222" s="28"/>
      <c r="D222" s="28"/>
    </row>
    <row r="223" spans="1:4" ht="101.25" hidden="1" customHeight="1">
      <c r="A223" s="60" t="s">
        <v>122</v>
      </c>
      <c r="B223" s="28">
        <v>1918974.92</v>
      </c>
      <c r="C223" s="28"/>
      <c r="D223" s="28"/>
    </row>
    <row r="224" spans="1:4" ht="3" hidden="1" customHeight="1">
      <c r="A224" s="60" t="s">
        <v>123</v>
      </c>
      <c r="B224" s="28">
        <v>2270000</v>
      </c>
      <c r="C224" s="28"/>
      <c r="D224" s="28"/>
    </row>
    <row r="225" spans="1:4" ht="44.25" hidden="1" customHeight="1">
      <c r="A225" s="60" t="s">
        <v>124</v>
      </c>
      <c r="B225" s="28">
        <v>1111600</v>
      </c>
      <c r="C225" s="28"/>
      <c r="D225" s="28"/>
    </row>
    <row r="226" spans="1:4" ht="34.5" hidden="1" customHeight="1">
      <c r="A226" s="60" t="s">
        <v>125</v>
      </c>
      <c r="B226" s="28">
        <v>638900</v>
      </c>
      <c r="C226" s="28"/>
      <c r="D226" s="28"/>
    </row>
    <row r="227" spans="1:4" ht="16.5" hidden="1" customHeight="1">
      <c r="A227" s="60" t="s">
        <v>126</v>
      </c>
      <c r="B227" s="28">
        <v>1509744</v>
      </c>
      <c r="C227" s="28"/>
      <c r="D227" s="28"/>
    </row>
    <row r="228" spans="1:4" ht="16.5" hidden="1" customHeight="1">
      <c r="A228" s="60" t="s">
        <v>127</v>
      </c>
      <c r="B228" s="28">
        <v>183429.39</v>
      </c>
      <c r="C228" s="28"/>
      <c r="D228" s="28"/>
    </row>
    <row r="229" spans="1:4" ht="16.5" hidden="1" customHeight="1">
      <c r="A229" s="60" t="s">
        <v>128</v>
      </c>
      <c r="B229" s="28">
        <v>172510.96</v>
      </c>
      <c r="C229" s="28"/>
      <c r="D229" s="28"/>
    </row>
    <row r="230" spans="1:4" ht="16.5" hidden="1" customHeight="1">
      <c r="A230" s="60" t="s">
        <v>129</v>
      </c>
      <c r="B230" s="28">
        <v>169179.28</v>
      </c>
      <c r="C230" s="28"/>
      <c r="D230" s="28"/>
    </row>
    <row r="231" spans="1:4" ht="16.5" hidden="1" customHeight="1">
      <c r="A231" s="60" t="s">
        <v>130</v>
      </c>
      <c r="B231" s="28">
        <v>84466.62</v>
      </c>
      <c r="C231" s="28"/>
      <c r="D231" s="28"/>
    </row>
    <row r="232" spans="1:4" ht="16.5" hidden="1" customHeight="1">
      <c r="A232" s="60" t="s">
        <v>131</v>
      </c>
      <c r="B232" s="28">
        <v>84466.62</v>
      </c>
      <c r="C232" s="28"/>
      <c r="D232" s="28"/>
    </row>
    <row r="233" spans="1:4" ht="16.5" customHeight="1">
      <c r="A233" s="23" t="s">
        <v>26</v>
      </c>
      <c r="B233" s="28">
        <f>B234+B235</f>
        <v>1229368.17</v>
      </c>
      <c r="C233" s="28">
        <f>C234+C235</f>
        <v>17599868.440000001</v>
      </c>
      <c r="D233" s="28">
        <f>D234+D235</f>
        <v>17599868.440000001</v>
      </c>
    </row>
    <row r="234" spans="1:4" ht="16.5" customHeight="1">
      <c r="A234" s="23" t="s">
        <v>28</v>
      </c>
      <c r="B234" s="62">
        <v>0</v>
      </c>
      <c r="C234" s="62"/>
      <c r="D234" s="62"/>
    </row>
    <row r="235" spans="1:4" ht="15.75" customHeight="1">
      <c r="A235" s="23" t="s">
        <v>29</v>
      </c>
      <c r="B235" s="63">
        <v>1229368.17</v>
      </c>
      <c r="C235" s="28">
        <v>17599868.440000001</v>
      </c>
      <c r="D235" s="28">
        <v>17599868.440000001</v>
      </c>
    </row>
    <row r="236" spans="1:4" ht="16.5" hidden="1" customHeight="1">
      <c r="A236" s="64" t="s">
        <v>132</v>
      </c>
      <c r="B236" s="65">
        <f>B238+B239</f>
        <v>90509655.900000006</v>
      </c>
      <c r="C236" s="65">
        <f>C238+C239</f>
        <v>65019600</v>
      </c>
      <c r="D236" s="65">
        <f>D238+D239</f>
        <v>49097200</v>
      </c>
    </row>
    <row r="237" spans="1:4" ht="16.5" hidden="1" customHeight="1">
      <c r="A237" s="66" t="s">
        <v>27</v>
      </c>
      <c r="B237" s="28"/>
      <c r="C237" s="28"/>
      <c r="D237" s="28"/>
    </row>
    <row r="238" spans="1:4" ht="16.5" hidden="1" customHeight="1">
      <c r="A238" s="66" t="s">
        <v>28</v>
      </c>
      <c r="B238" s="28">
        <f>B34</f>
        <v>58973642.860000007</v>
      </c>
      <c r="C238" s="28">
        <f>C34</f>
        <v>36589600</v>
      </c>
      <c r="D238" s="28">
        <f>D34</f>
        <v>20247200</v>
      </c>
    </row>
    <row r="239" spans="1:4" ht="16.5" hidden="1" customHeight="1">
      <c r="A239" s="66" t="s">
        <v>29</v>
      </c>
      <c r="B239" s="28">
        <f>B211+B35+B20</f>
        <v>31536013.040000003</v>
      </c>
      <c r="C239" s="28">
        <f>C211+C35+C20</f>
        <v>28430000.000000004</v>
      </c>
      <c r="D239" s="28">
        <f>D211+D35+D20</f>
        <v>28850000</v>
      </c>
    </row>
    <row r="240" spans="1:4" ht="10.5" hidden="1" customHeight="1">
      <c r="A240" s="67" t="s">
        <v>133</v>
      </c>
      <c r="B240" s="28">
        <f>B17-B236</f>
        <v>-26450455.900000006</v>
      </c>
      <c r="C240" s="28">
        <f>C17-C236</f>
        <v>0</v>
      </c>
      <c r="D240" s="28">
        <f>D17-D236</f>
        <v>0</v>
      </c>
    </row>
    <row r="241" spans="1:4" ht="34.5" hidden="1" customHeight="1">
      <c r="A241" s="68" t="s">
        <v>134</v>
      </c>
      <c r="B241" s="69">
        <v>0</v>
      </c>
      <c r="C241" s="69">
        <v>0</v>
      </c>
      <c r="D241" s="69">
        <v>0</v>
      </c>
    </row>
    <row r="242" spans="1:4" ht="34.5" hidden="1" customHeight="1">
      <c r="A242" s="66" t="s">
        <v>135</v>
      </c>
      <c r="B242" s="28"/>
      <c r="C242" s="28"/>
      <c r="D242" s="28"/>
    </row>
    <row r="243" spans="1:4" ht="34.5" hidden="1" customHeight="1">
      <c r="A243" s="19" t="s">
        <v>108</v>
      </c>
      <c r="B243" s="28"/>
      <c r="C243" s="28"/>
      <c r="D243" s="28"/>
    </row>
    <row r="244" spans="1:4">
      <c r="A244" s="70" t="s">
        <v>136</v>
      </c>
      <c r="B244" s="71">
        <f>B245+B247</f>
        <v>607994.31000000006</v>
      </c>
      <c r="C244" s="71"/>
      <c r="D244" s="71"/>
    </row>
    <row r="245" spans="1:4">
      <c r="A245" s="72" t="s">
        <v>137</v>
      </c>
      <c r="B245" s="11">
        <f>B246</f>
        <v>398825.49</v>
      </c>
      <c r="C245" s="11"/>
      <c r="D245" s="11"/>
    </row>
    <row r="246" spans="1:4">
      <c r="A246" s="16" t="s">
        <v>29</v>
      </c>
      <c r="B246" s="11">
        <v>398825.49</v>
      </c>
      <c r="C246" s="11"/>
      <c r="D246" s="11"/>
    </row>
    <row r="247" spans="1:4">
      <c r="A247" s="72" t="s">
        <v>138</v>
      </c>
      <c r="B247" s="11">
        <f>B248</f>
        <v>209168.82</v>
      </c>
      <c r="C247" s="11"/>
      <c r="D247" s="11"/>
    </row>
    <row r="248" spans="1:4">
      <c r="A248" s="16" t="s">
        <v>29</v>
      </c>
      <c r="B248" s="11">
        <v>209168.82</v>
      </c>
      <c r="C248" s="11"/>
      <c r="D248" s="11"/>
    </row>
  </sheetData>
  <mergeCells count="1">
    <mergeCell ref="B9:D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"/>
  <sheetViews>
    <sheetView topLeftCell="A195" workbookViewId="0">
      <selection activeCell="F204" sqref="F204"/>
    </sheetView>
  </sheetViews>
  <sheetFormatPr defaultRowHeight="15"/>
  <cols>
    <col min="1" max="1" width="39.5703125"/>
    <col min="2" max="2" width="12.85546875"/>
    <col min="3" max="3" width="13.42578125"/>
    <col min="4" max="4" width="15.140625"/>
    <col min="5" max="5" width="8.28515625"/>
    <col min="6" max="6" width="10.140625"/>
    <col min="7" max="1025" width="8.28515625"/>
  </cols>
  <sheetData>
    <row r="1" spans="1:4">
      <c r="C1" s="1" t="s">
        <v>0</v>
      </c>
      <c r="D1" s="2"/>
    </row>
    <row r="2" spans="1:4">
      <c r="C2" s="1" t="s">
        <v>1</v>
      </c>
      <c r="D2" s="2"/>
    </row>
    <row r="3" spans="1:4">
      <c r="C3" s="1" t="s">
        <v>2</v>
      </c>
      <c r="D3" s="2"/>
    </row>
    <row r="4" spans="1:4" ht="15.75">
      <c r="C4" s="3" t="s">
        <v>3</v>
      </c>
    </row>
    <row r="6" spans="1:4" ht="15.75">
      <c r="A6" s="4" t="s">
        <v>4</v>
      </c>
      <c r="B6" s="4"/>
      <c r="C6" s="4"/>
    </row>
    <row r="7" spans="1:4" ht="17.25" customHeight="1">
      <c r="A7" s="4" t="s">
        <v>5</v>
      </c>
      <c r="B7" s="4"/>
      <c r="C7" s="4"/>
    </row>
    <row r="8" spans="1:4">
      <c r="D8" t="s">
        <v>6</v>
      </c>
    </row>
    <row r="9" spans="1:4" ht="15" hidden="1" customHeight="1">
      <c r="B9" s="150"/>
      <c r="C9" s="150"/>
      <c r="D9" s="150"/>
    </row>
    <row r="10" spans="1:4" hidden="1">
      <c r="A10" s="5"/>
      <c r="B10" s="150"/>
      <c r="C10" s="150"/>
      <c r="D10" s="150"/>
    </row>
    <row r="11" spans="1:4" ht="30.75" customHeight="1">
      <c r="A11" s="5" t="s">
        <v>7</v>
      </c>
      <c r="B11" s="6">
        <v>2021</v>
      </c>
      <c r="C11" s="6">
        <v>2022</v>
      </c>
      <c r="D11" s="6">
        <v>2023</v>
      </c>
    </row>
    <row r="12" spans="1:4" ht="30.75" hidden="1" customHeight="1">
      <c r="A12" s="7" t="s">
        <v>8</v>
      </c>
      <c r="B12" s="6"/>
      <c r="C12" s="6"/>
      <c r="D12" s="6"/>
    </row>
    <row r="13" spans="1:4" ht="30.75" hidden="1" customHeight="1">
      <c r="A13" s="8" t="s">
        <v>9</v>
      </c>
      <c r="B13" s="9">
        <v>15697000</v>
      </c>
      <c r="C13" s="9">
        <v>16900000</v>
      </c>
      <c r="D13" s="9">
        <v>17040000</v>
      </c>
    </row>
    <row r="14" spans="1:4" ht="30.75" hidden="1" customHeight="1">
      <c r="A14" s="8" t="s">
        <v>10</v>
      </c>
      <c r="B14" s="9">
        <v>11300000</v>
      </c>
      <c r="C14" s="9">
        <v>11530000</v>
      </c>
      <c r="D14" s="9">
        <v>11810000</v>
      </c>
    </row>
    <row r="15" spans="1:4" ht="30.75" hidden="1" customHeight="1">
      <c r="A15" s="8" t="s">
        <v>11</v>
      </c>
      <c r="B15" s="10">
        <v>37062200</v>
      </c>
      <c r="C15" s="10">
        <v>36589600</v>
      </c>
      <c r="D15" s="10">
        <v>20247200</v>
      </c>
    </row>
    <row r="16" spans="1:4" ht="30.75" hidden="1" customHeight="1">
      <c r="A16" s="8" t="s">
        <v>12</v>
      </c>
      <c r="B16" s="11">
        <v>0</v>
      </c>
      <c r="C16" s="11">
        <v>0</v>
      </c>
      <c r="D16" s="11">
        <v>0</v>
      </c>
    </row>
    <row r="17" spans="1:6" ht="30.75" hidden="1" customHeight="1">
      <c r="A17" s="7" t="s">
        <v>13</v>
      </c>
      <c r="B17" s="12">
        <f>SUM(B13:B16)</f>
        <v>64059200</v>
      </c>
      <c r="C17" s="12">
        <f>SUM(C13:C16)</f>
        <v>65019600</v>
      </c>
      <c r="D17" s="12">
        <f>SUM(D13:D16)</f>
        <v>49097200</v>
      </c>
    </row>
    <row r="18" spans="1:6" ht="30.75" hidden="1" customHeight="1">
      <c r="A18" s="13" t="s">
        <v>14</v>
      </c>
      <c r="B18" s="11"/>
      <c r="C18" s="11"/>
      <c r="D18" s="11"/>
    </row>
    <row r="19" spans="1:6" ht="30.75" customHeight="1">
      <c r="A19" s="14" t="s">
        <v>15</v>
      </c>
      <c r="B19" s="15">
        <f>B20+B32+B205+B211+B241</f>
        <v>90509655.900000006</v>
      </c>
      <c r="C19" s="15">
        <f>C20+C32+C205+C211+C241</f>
        <v>65019600</v>
      </c>
      <c r="D19" s="15">
        <f>D20+D32+D205+D211+D241</f>
        <v>49097200</v>
      </c>
    </row>
    <row r="20" spans="1:6" ht="47.25" customHeight="1">
      <c r="A20" s="14" t="s">
        <v>16</v>
      </c>
      <c r="B20" s="15">
        <f>B21+B22+B28+B23+B24+B25+B26+B27</f>
        <v>5247878.8</v>
      </c>
      <c r="C20" s="15">
        <f>C21+C22+C28</f>
        <v>6764620.4400000004</v>
      </c>
      <c r="D20" s="15">
        <f>D21+D22+D28</f>
        <v>9000442.6600000001</v>
      </c>
      <c r="E20" s="110"/>
    </row>
    <row r="21" spans="1:6" ht="81" customHeight="1">
      <c r="A21" s="16" t="s">
        <v>17</v>
      </c>
      <c r="B21" s="17">
        <v>1661000</v>
      </c>
      <c r="C21" s="18">
        <v>0</v>
      </c>
      <c r="D21" s="18">
        <v>0</v>
      </c>
    </row>
    <row r="22" spans="1:6" ht="63.75" customHeight="1">
      <c r="A22" s="19" t="s">
        <v>18</v>
      </c>
      <c r="B22" s="17">
        <v>906000</v>
      </c>
      <c r="C22" s="18">
        <v>0</v>
      </c>
      <c r="D22" s="18">
        <v>0</v>
      </c>
    </row>
    <row r="23" spans="1:6" ht="95.25" customHeight="1">
      <c r="A23" s="20" t="s">
        <v>19</v>
      </c>
      <c r="B23" s="17">
        <v>394721</v>
      </c>
      <c r="C23" s="18">
        <v>0</v>
      </c>
      <c r="D23" s="18">
        <v>0</v>
      </c>
      <c r="F23" s="74"/>
    </row>
    <row r="24" spans="1:6" ht="42.75" customHeight="1">
      <c r="A24" s="21" t="s">
        <v>20</v>
      </c>
      <c r="B24" s="22" t="s">
        <v>21</v>
      </c>
      <c r="C24" s="18"/>
      <c r="D24" s="18"/>
    </row>
    <row r="25" spans="1:6" ht="62.25" customHeight="1">
      <c r="A25" s="21" t="s">
        <v>22</v>
      </c>
      <c r="B25" s="22" t="s">
        <v>23</v>
      </c>
      <c r="C25" s="18"/>
      <c r="D25" s="18"/>
    </row>
    <row r="26" spans="1:6" ht="50.25" customHeight="1">
      <c r="A26" s="21" t="s">
        <v>24</v>
      </c>
      <c r="B26" s="22">
        <v>95615</v>
      </c>
      <c r="C26" s="18"/>
      <c r="D26" s="18"/>
    </row>
    <row r="27" spans="1:6" ht="30" customHeight="1">
      <c r="A27" s="21" t="s">
        <v>25</v>
      </c>
      <c r="B27" s="22">
        <v>811146</v>
      </c>
      <c r="C27" s="18"/>
      <c r="D27" s="18"/>
    </row>
    <row r="28" spans="1:6" ht="16.5" customHeight="1">
      <c r="A28" s="23" t="s">
        <v>26</v>
      </c>
      <c r="B28" s="17">
        <v>826587.41</v>
      </c>
      <c r="C28" s="17">
        <f>C30+C31</f>
        <v>6764620.4400000004</v>
      </c>
      <c r="D28" s="17">
        <f>D30+D31</f>
        <v>9000442.6600000001</v>
      </c>
    </row>
    <row r="29" spans="1:6" ht="18.75" customHeight="1">
      <c r="A29" s="24" t="s">
        <v>27</v>
      </c>
      <c r="B29" s="17"/>
      <c r="C29" s="18"/>
      <c r="D29" s="18"/>
    </row>
    <row r="30" spans="1:6" ht="17.25" customHeight="1">
      <c r="A30" s="24" t="s">
        <v>28</v>
      </c>
      <c r="B30" s="17">
        <v>0</v>
      </c>
      <c r="C30" s="17">
        <v>0</v>
      </c>
      <c r="D30" s="17">
        <v>0</v>
      </c>
    </row>
    <row r="31" spans="1:6" ht="20.25" customHeight="1">
      <c r="A31" s="24" t="s">
        <v>29</v>
      </c>
      <c r="B31" s="25">
        <v>826587.41</v>
      </c>
      <c r="C31" s="18">
        <v>6764620.4400000004</v>
      </c>
      <c r="D31" s="18">
        <v>9000442.6600000001</v>
      </c>
    </row>
    <row r="32" spans="1:6" ht="54" customHeight="1">
      <c r="A32" s="26" t="s">
        <v>30</v>
      </c>
      <c r="B32" s="27">
        <f>B34+B35</f>
        <v>67282430.070000008</v>
      </c>
      <c r="C32" s="27">
        <f>C34+C35</f>
        <v>40655111.119999997</v>
      </c>
      <c r="D32" s="27">
        <f>D34+D35</f>
        <v>22496888.899999999</v>
      </c>
    </row>
    <row r="33" spans="1:4" ht="16.5" customHeight="1">
      <c r="A33" s="24" t="s">
        <v>27</v>
      </c>
      <c r="B33" s="28"/>
      <c r="C33" s="9"/>
      <c r="D33" s="9"/>
    </row>
    <row r="34" spans="1:4" ht="16.5" customHeight="1">
      <c r="A34" s="24" t="s">
        <v>28</v>
      </c>
      <c r="B34" s="28">
        <f>B38+B41+B44+B47+B50+B53+B56+B59+B62+B65+B68+B71+B74+B77+B80+B83+B86+B89+B92+B95+B98+B101+B104+B107+B110+B113+B116+B119+B122+B125+B128+B203+B131+B134+B137+B140+B143+B146+B149+B152+B155+B158+B161+B164+B167+B170+B173+B176+B179+B182+B185+B188+B191+B194+B197+B200</f>
        <v>58973642.860000007</v>
      </c>
      <c r="C34" s="28">
        <f>C38+C41+C44+C47+C50+C53+C56+C59+C62+C65+C68+C71+C74+C77+C80+C83+C86+C89+C92+C95+C98+C101+C104+C107+C110+C113+C116+C119+C122+C125+C128+C203+C131+C134+C137+C140+C143+C146+C149+C152+C155+C158+C161+C164+C167+C170+C173+C176+C179+C182+C185+C188+C191</f>
        <v>36589600</v>
      </c>
      <c r="D34" s="28">
        <f>D203</f>
        <v>20247200</v>
      </c>
    </row>
    <row r="35" spans="1:4" ht="16.5" customHeight="1">
      <c r="A35" s="24" t="s">
        <v>29</v>
      </c>
      <c r="B35" s="28">
        <f>B39+B42+B45+B48+B51+B54+B57+B60+B63+B66+B69+B72+B75+B78+B81+B84+B87+B90+B93+B96+B99+B102+B105+B108+B111+B114+B117+B120+B123+B126+B129+B204+B132+B135+B138+B141+B144+B147+B150+B153+B156+B159+B162+B165+B168+B171+B174+B177+B180+B183+B186+B189+B192+B195+B198+B201</f>
        <v>8308787.209999999</v>
      </c>
      <c r="C35" s="28">
        <f>C39+C42+C45+C48+C51+C54+C57+C60+C63+C66+C69+C72+C75+C78+C81+C84+C87+C90+C93+C96+C99+C102+C105+C108+C111+C114+C117+C120+C123+C126+C129+C204+C132+C135+C138+C141+C144+C147+C150+C153+C156+C159+C162+C165+C168+C171+C174+C177+C180+C183+C186+C189+C192</f>
        <v>4065511.12</v>
      </c>
      <c r="D35" s="28">
        <f>D204</f>
        <v>2249688.9</v>
      </c>
    </row>
    <row r="36" spans="1:4" ht="15.75" customHeight="1">
      <c r="A36" s="24" t="s">
        <v>31</v>
      </c>
      <c r="B36" s="28"/>
      <c r="C36" s="9"/>
      <c r="D36" s="9"/>
    </row>
    <row r="37" spans="1:4" ht="33" customHeight="1">
      <c r="A37" s="23" t="s">
        <v>32</v>
      </c>
      <c r="B37" s="51">
        <f>B38+B39</f>
        <v>481935</v>
      </c>
      <c r="C37" s="79"/>
      <c r="D37" s="79"/>
    </row>
    <row r="38" spans="1:4" ht="16.5" customHeight="1">
      <c r="A38" s="23" t="s">
        <v>28</v>
      </c>
      <c r="B38" s="51">
        <v>433741.5</v>
      </c>
      <c r="C38" s="79"/>
      <c r="D38" s="79"/>
    </row>
    <row r="39" spans="1:4" ht="20.25" customHeight="1">
      <c r="A39" s="23" t="s">
        <v>29</v>
      </c>
      <c r="B39" s="51">
        <v>48193.5</v>
      </c>
      <c r="C39" s="79"/>
      <c r="D39" s="79"/>
    </row>
    <row r="40" spans="1:4" ht="36" customHeight="1">
      <c r="A40" s="23" t="s">
        <v>33</v>
      </c>
      <c r="B40" s="51">
        <f>B41+B42</f>
        <v>533333.34</v>
      </c>
      <c r="C40" s="79"/>
      <c r="D40" s="79"/>
    </row>
    <row r="41" spans="1:4" ht="15.75" customHeight="1">
      <c r="A41" s="23" t="s">
        <v>28</v>
      </c>
      <c r="B41" s="51">
        <v>480000</v>
      </c>
      <c r="C41" s="79"/>
      <c r="D41" s="79"/>
    </row>
    <row r="42" spans="1:4" ht="18" customHeight="1">
      <c r="A42" s="23" t="s">
        <v>29</v>
      </c>
      <c r="B42" s="51">
        <v>53333.34</v>
      </c>
      <c r="C42" s="79"/>
      <c r="D42" s="79"/>
    </row>
    <row r="43" spans="1:4" ht="30" customHeight="1">
      <c r="A43" s="33" t="s">
        <v>34</v>
      </c>
      <c r="B43" s="51">
        <f>B44+B45</f>
        <v>1297198.1200000001</v>
      </c>
      <c r="C43" s="81"/>
      <c r="D43" s="81"/>
    </row>
    <row r="44" spans="1:4" ht="19.5" customHeight="1">
      <c r="A44" s="23" t="s">
        <v>28</v>
      </c>
      <c r="B44" s="51">
        <v>1167478.3</v>
      </c>
      <c r="C44" s="79"/>
      <c r="D44" s="79"/>
    </row>
    <row r="45" spans="1:4" ht="18.75" customHeight="1">
      <c r="A45" s="23" t="s">
        <v>29</v>
      </c>
      <c r="B45" s="51">
        <v>129719.82</v>
      </c>
      <c r="C45" s="79"/>
      <c r="D45" s="79"/>
    </row>
    <row r="46" spans="1:4" ht="30" customHeight="1">
      <c r="A46" s="35" t="s">
        <v>35</v>
      </c>
      <c r="B46" s="51">
        <f>B47+B48</f>
        <v>200000</v>
      </c>
      <c r="C46" s="81"/>
      <c r="D46" s="81"/>
    </row>
    <row r="47" spans="1:4" ht="18" customHeight="1">
      <c r="A47" s="23" t="s">
        <v>28</v>
      </c>
      <c r="B47" s="51">
        <v>180000</v>
      </c>
      <c r="C47" s="81"/>
      <c r="D47" s="81"/>
    </row>
    <row r="48" spans="1:4" ht="18" customHeight="1">
      <c r="A48" s="23" t="s">
        <v>29</v>
      </c>
      <c r="B48" s="51">
        <v>20000</v>
      </c>
      <c r="C48" s="81"/>
      <c r="D48" s="81"/>
    </row>
    <row r="49" spans="1:4" ht="30" customHeight="1">
      <c r="A49" s="35" t="s">
        <v>36</v>
      </c>
      <c r="B49" s="51">
        <f>B50+B51</f>
        <v>228000</v>
      </c>
      <c r="C49" s="81"/>
      <c r="D49" s="81"/>
    </row>
    <row r="50" spans="1:4" ht="14.25" customHeight="1">
      <c r="A50" s="23" t="s">
        <v>28</v>
      </c>
      <c r="B50" s="51">
        <v>205200</v>
      </c>
      <c r="C50" s="81"/>
      <c r="D50" s="81"/>
    </row>
    <row r="51" spans="1:4" ht="15.75" customHeight="1">
      <c r="A51" s="23" t="s">
        <v>29</v>
      </c>
      <c r="B51" s="51">
        <v>22800</v>
      </c>
      <c r="C51" s="81"/>
      <c r="D51" s="81"/>
    </row>
    <row r="52" spans="1:4" ht="30" customHeight="1">
      <c r="A52" s="35" t="s">
        <v>37</v>
      </c>
      <c r="B52" s="51">
        <f>B53+B54</f>
        <v>444444.45</v>
      </c>
      <c r="C52" s="81"/>
      <c r="D52" s="81"/>
    </row>
    <row r="53" spans="1:4" ht="15" customHeight="1">
      <c r="A53" s="23" t="s">
        <v>28</v>
      </c>
      <c r="B53" s="51">
        <v>400000</v>
      </c>
      <c r="C53" s="81"/>
      <c r="D53" s="81"/>
    </row>
    <row r="54" spans="1:4" ht="15" customHeight="1">
      <c r="A54" s="23" t="s">
        <v>29</v>
      </c>
      <c r="B54" s="51">
        <v>44444.45</v>
      </c>
      <c r="C54" s="81"/>
      <c r="D54" s="81"/>
    </row>
    <row r="55" spans="1:4" ht="30" customHeight="1">
      <c r="A55" s="35" t="s">
        <v>38</v>
      </c>
      <c r="B55" s="51">
        <f>B56+B57</f>
        <v>600000</v>
      </c>
      <c r="C55" s="81"/>
      <c r="D55" s="81"/>
    </row>
    <row r="56" spans="1:4" ht="18.75" customHeight="1">
      <c r="A56" s="23" t="s">
        <v>28</v>
      </c>
      <c r="B56" s="51">
        <v>540000</v>
      </c>
      <c r="C56" s="81"/>
      <c r="D56" s="81"/>
    </row>
    <row r="57" spans="1:4" ht="18" customHeight="1">
      <c r="A57" s="23" t="s">
        <v>29</v>
      </c>
      <c r="B57" s="51">
        <v>60000</v>
      </c>
      <c r="C57" s="81"/>
      <c r="D57" s="81"/>
    </row>
    <row r="58" spans="1:4" ht="41.25" customHeight="1">
      <c r="A58" s="35" t="s">
        <v>39</v>
      </c>
      <c r="B58" s="51">
        <f>B59+B60</f>
        <v>720000</v>
      </c>
      <c r="C58" s="81"/>
      <c r="D58" s="81"/>
    </row>
    <row r="59" spans="1:4" ht="20.25" customHeight="1">
      <c r="A59" s="23" t="s">
        <v>28</v>
      </c>
      <c r="B59" s="51">
        <v>648000</v>
      </c>
      <c r="C59" s="81"/>
      <c r="D59" s="81"/>
    </row>
    <row r="60" spans="1:4" ht="18" customHeight="1">
      <c r="A60" s="23" t="s">
        <v>29</v>
      </c>
      <c r="B60" s="51">
        <v>72000</v>
      </c>
      <c r="C60" s="81"/>
      <c r="D60" s="81"/>
    </row>
    <row r="61" spans="1:4" ht="30" hidden="1" customHeight="1">
      <c r="A61" s="35" t="s">
        <v>40</v>
      </c>
      <c r="B61" s="51">
        <f>B62+B63</f>
        <v>0</v>
      </c>
      <c r="C61" s="51">
        <f>C62+C63</f>
        <v>0</v>
      </c>
      <c r="D61" s="81"/>
    </row>
    <row r="62" spans="1:4" ht="18.75" hidden="1" customHeight="1">
      <c r="A62" s="23" t="s">
        <v>28</v>
      </c>
      <c r="B62" s="51"/>
      <c r="C62" s="51"/>
      <c r="D62" s="81"/>
    </row>
    <row r="63" spans="1:4" ht="20.25" hidden="1" customHeight="1">
      <c r="A63" s="23" t="s">
        <v>29</v>
      </c>
      <c r="B63" s="51"/>
      <c r="C63" s="51"/>
      <c r="D63" s="81"/>
    </row>
    <row r="64" spans="1:4" ht="30" hidden="1" customHeight="1">
      <c r="A64" s="35" t="s">
        <v>41</v>
      </c>
      <c r="B64" s="51">
        <f>B65+B66</f>
        <v>0</v>
      </c>
      <c r="C64" s="51">
        <f>C65+C66</f>
        <v>0</v>
      </c>
      <c r="D64" s="81"/>
    </row>
    <row r="65" spans="1:4" ht="18.75" hidden="1" customHeight="1">
      <c r="A65" s="23" t="s">
        <v>28</v>
      </c>
      <c r="B65" s="51"/>
      <c r="C65" s="51"/>
      <c r="D65" s="81"/>
    </row>
    <row r="66" spans="1:4" ht="18" hidden="1" customHeight="1">
      <c r="A66" s="23" t="s">
        <v>29</v>
      </c>
      <c r="B66" s="51"/>
      <c r="C66" s="51"/>
      <c r="D66" s="81"/>
    </row>
    <row r="67" spans="1:4" ht="30" customHeight="1">
      <c r="A67" s="35" t="s">
        <v>42</v>
      </c>
      <c r="B67" s="51">
        <f>B68+B69</f>
        <v>170000</v>
      </c>
      <c r="C67" s="81"/>
      <c r="D67" s="81"/>
    </row>
    <row r="68" spans="1:4" ht="18.75" customHeight="1">
      <c r="A68" s="23" t="s">
        <v>28</v>
      </c>
      <c r="B68" s="51">
        <v>153000</v>
      </c>
      <c r="C68" s="81"/>
      <c r="D68" s="81"/>
    </row>
    <row r="69" spans="1:4" ht="19.5" customHeight="1">
      <c r="A69" s="23" t="s">
        <v>29</v>
      </c>
      <c r="B69" s="51">
        <v>17000</v>
      </c>
      <c r="C69" s="81"/>
      <c r="D69" s="81"/>
    </row>
    <row r="70" spans="1:4" ht="30" customHeight="1">
      <c r="A70" s="35" t="s">
        <v>43</v>
      </c>
      <c r="B70" s="51">
        <f>B71+B72</f>
        <v>340000</v>
      </c>
      <c r="C70" s="79"/>
      <c r="D70" s="79"/>
    </row>
    <row r="71" spans="1:4" ht="15.75" customHeight="1">
      <c r="A71" s="23" t="s">
        <v>28</v>
      </c>
      <c r="B71" s="51">
        <v>306000</v>
      </c>
      <c r="C71" s="79"/>
      <c r="D71" s="79"/>
    </row>
    <row r="72" spans="1:4" ht="18" customHeight="1">
      <c r="A72" s="23" t="s">
        <v>29</v>
      </c>
      <c r="B72" s="51">
        <v>34000</v>
      </c>
      <c r="C72" s="79"/>
      <c r="D72" s="79"/>
    </row>
    <row r="73" spans="1:4" ht="30" customHeight="1">
      <c r="A73" s="35" t="s">
        <v>44</v>
      </c>
      <c r="B73" s="51">
        <f>B74+B75</f>
        <v>221842.78</v>
      </c>
      <c r="C73" s="81"/>
      <c r="D73" s="81"/>
    </row>
    <row r="74" spans="1:4" ht="13.5" customHeight="1">
      <c r="A74" s="23" t="s">
        <v>28</v>
      </c>
      <c r="B74" s="108">
        <v>199658.5</v>
      </c>
      <c r="C74" s="81"/>
      <c r="D74" s="81"/>
    </row>
    <row r="75" spans="1:4" ht="15" customHeight="1">
      <c r="A75" s="23" t="s">
        <v>29</v>
      </c>
      <c r="B75" s="108">
        <v>22184.28</v>
      </c>
      <c r="C75" s="81"/>
      <c r="D75" s="81"/>
    </row>
    <row r="76" spans="1:4" ht="30" customHeight="1">
      <c r="A76" s="35" t="s">
        <v>45</v>
      </c>
      <c r="B76" s="51">
        <f>B77+B78</f>
        <v>550000</v>
      </c>
      <c r="C76" s="81"/>
      <c r="D76" s="81"/>
    </row>
    <row r="77" spans="1:4" ht="15" customHeight="1">
      <c r="A77" s="23" t="s">
        <v>28</v>
      </c>
      <c r="B77" s="51">
        <v>495000</v>
      </c>
      <c r="C77" s="81"/>
      <c r="D77" s="81"/>
    </row>
    <row r="78" spans="1:4" ht="16.5" customHeight="1">
      <c r="A78" s="23" t="s">
        <v>29</v>
      </c>
      <c r="B78" s="51">
        <v>55000</v>
      </c>
      <c r="C78" s="81"/>
      <c r="D78" s="81"/>
    </row>
    <row r="79" spans="1:4" ht="30" customHeight="1">
      <c r="A79" s="35" t="s">
        <v>46</v>
      </c>
      <c r="B79" s="51">
        <f>B80+B81</f>
        <v>600000</v>
      </c>
      <c r="C79" s="81"/>
      <c r="D79" s="81"/>
    </row>
    <row r="80" spans="1:4" ht="14.25" customHeight="1">
      <c r="A80" s="23" t="s">
        <v>28</v>
      </c>
      <c r="B80" s="51">
        <v>540000</v>
      </c>
      <c r="C80" s="81"/>
      <c r="D80" s="81"/>
    </row>
    <row r="81" spans="1:4" ht="16.5" customHeight="1">
      <c r="A81" s="23" t="s">
        <v>29</v>
      </c>
      <c r="B81" s="51">
        <v>60000</v>
      </c>
      <c r="C81" s="81"/>
      <c r="D81" s="81"/>
    </row>
    <row r="82" spans="1:4" ht="41.25" customHeight="1">
      <c r="A82" s="35" t="s">
        <v>47</v>
      </c>
      <c r="B82" s="51">
        <f>B83+B84</f>
        <v>14855327.529999999</v>
      </c>
      <c r="C82" s="89"/>
      <c r="D82" s="89"/>
    </row>
    <row r="83" spans="1:4" ht="20.25" customHeight="1">
      <c r="A83" s="23" t="s">
        <v>28</v>
      </c>
      <c r="B83" s="51">
        <v>13369794.779999999</v>
      </c>
      <c r="C83" s="89"/>
      <c r="D83" s="89"/>
    </row>
    <row r="84" spans="1:4" ht="18" customHeight="1">
      <c r="A84" s="23" t="s">
        <v>29</v>
      </c>
      <c r="B84" s="51">
        <v>1485532.75</v>
      </c>
      <c r="C84" s="89"/>
      <c r="D84" s="89"/>
    </row>
    <row r="85" spans="1:4" ht="30" customHeight="1">
      <c r="A85" s="35" t="s">
        <v>48</v>
      </c>
      <c r="B85" s="51">
        <f>B86+B87</f>
        <v>1351795</v>
      </c>
      <c r="C85" s="81"/>
      <c r="D85" s="81"/>
    </row>
    <row r="86" spans="1:4" ht="15.75" customHeight="1">
      <c r="A86" s="23" t="s">
        <v>28</v>
      </c>
      <c r="B86" s="51">
        <v>1216615.5</v>
      </c>
      <c r="C86" s="81"/>
      <c r="D86" s="81"/>
    </row>
    <row r="87" spans="1:4" ht="18" customHeight="1">
      <c r="A87" s="23" t="s">
        <v>29</v>
      </c>
      <c r="B87" s="51">
        <v>135179.5</v>
      </c>
      <c r="C87" s="81"/>
      <c r="D87" s="81"/>
    </row>
    <row r="88" spans="1:4" ht="30" customHeight="1">
      <c r="A88" s="35" t="s">
        <v>49</v>
      </c>
      <c r="B88" s="51">
        <f>B89+B90</f>
        <v>334000</v>
      </c>
      <c r="C88" s="81"/>
      <c r="D88" s="81"/>
    </row>
    <row r="89" spans="1:4" ht="16.5" customHeight="1">
      <c r="A89" s="23" t="s">
        <v>28</v>
      </c>
      <c r="B89" s="51">
        <v>300600</v>
      </c>
      <c r="C89" s="81"/>
      <c r="D89" s="81"/>
    </row>
    <row r="90" spans="1:4" ht="12.75" customHeight="1">
      <c r="A90" s="23" t="s">
        <v>29</v>
      </c>
      <c r="B90" s="51">
        <v>33400</v>
      </c>
      <c r="C90" s="81"/>
      <c r="D90" s="81"/>
    </row>
    <row r="91" spans="1:4" ht="30" customHeight="1">
      <c r="A91" s="35" t="s">
        <v>50</v>
      </c>
      <c r="B91" s="51">
        <f>B92+B93</f>
        <v>519188</v>
      </c>
      <c r="C91" s="81"/>
      <c r="D91" s="81"/>
    </row>
    <row r="92" spans="1:4" ht="15.75" customHeight="1">
      <c r="A92" s="23" t="s">
        <v>28</v>
      </c>
      <c r="B92" s="51">
        <v>467269.2</v>
      </c>
      <c r="C92" s="81"/>
      <c r="D92" s="81"/>
    </row>
    <row r="93" spans="1:4" ht="17.25" customHeight="1">
      <c r="A93" s="23" t="s">
        <v>29</v>
      </c>
      <c r="B93" s="51">
        <v>51918.8</v>
      </c>
      <c r="C93" s="81"/>
      <c r="D93" s="81"/>
    </row>
    <row r="94" spans="1:4" ht="30" customHeight="1">
      <c r="A94" s="35" t="s">
        <v>51</v>
      </c>
      <c r="B94" s="51">
        <f>B95+B96</f>
        <v>210812</v>
      </c>
      <c r="C94" s="81"/>
      <c r="D94" s="81"/>
    </row>
    <row r="95" spans="1:4" ht="18" customHeight="1">
      <c r="A95" s="23" t="s">
        <v>28</v>
      </c>
      <c r="B95" s="51">
        <v>189730.8</v>
      </c>
      <c r="C95" s="81"/>
      <c r="D95" s="81"/>
    </row>
    <row r="96" spans="1:4" ht="16.5" customHeight="1">
      <c r="A96" s="23" t="s">
        <v>29</v>
      </c>
      <c r="B96" s="51">
        <v>21081.200000000001</v>
      </c>
      <c r="C96" s="81"/>
      <c r="D96" s="81"/>
    </row>
    <row r="97" spans="1:4" ht="30" customHeight="1">
      <c r="A97" s="35" t="s">
        <v>52</v>
      </c>
      <c r="B97" s="51">
        <f>B98+B99</f>
        <v>370000</v>
      </c>
      <c r="C97" s="81"/>
      <c r="D97" s="81"/>
    </row>
    <row r="98" spans="1:4" ht="13.5" customHeight="1">
      <c r="A98" s="23" t="s">
        <v>28</v>
      </c>
      <c r="B98" s="51">
        <v>333000</v>
      </c>
      <c r="C98" s="81"/>
      <c r="D98" s="81"/>
    </row>
    <row r="99" spans="1:4" ht="15.75" customHeight="1">
      <c r="A99" s="23" t="s">
        <v>29</v>
      </c>
      <c r="B99" s="51">
        <v>37000</v>
      </c>
      <c r="C99" s="81"/>
      <c r="D99" s="81"/>
    </row>
    <row r="100" spans="1:4" ht="29.25" customHeight="1">
      <c r="A100" s="23" t="s">
        <v>53</v>
      </c>
      <c r="B100" s="108">
        <f>B101+B102</f>
        <v>222222.23</v>
      </c>
      <c r="C100" s="79"/>
      <c r="D100" s="79"/>
    </row>
    <row r="101" spans="1:4" ht="15" customHeight="1">
      <c r="A101" s="23" t="s">
        <v>28</v>
      </c>
      <c r="B101" s="108">
        <v>200000</v>
      </c>
      <c r="C101" s="79"/>
      <c r="D101" s="79"/>
    </row>
    <row r="102" spans="1:4" ht="14.25" customHeight="1">
      <c r="A102" s="23" t="s">
        <v>29</v>
      </c>
      <c r="B102" s="108">
        <v>22222.23</v>
      </c>
      <c r="C102" s="79"/>
      <c r="D102" s="79"/>
    </row>
    <row r="103" spans="1:4" ht="30" customHeight="1">
      <c r="A103" s="35" t="s">
        <v>54</v>
      </c>
      <c r="B103" s="51">
        <f>B104+B105</f>
        <v>120000</v>
      </c>
      <c r="C103" s="81"/>
      <c r="D103" s="81"/>
    </row>
    <row r="104" spans="1:4" ht="16.5" customHeight="1">
      <c r="A104" s="23" t="s">
        <v>28</v>
      </c>
      <c r="B104" s="51">
        <v>108000</v>
      </c>
      <c r="C104" s="81"/>
      <c r="D104" s="81"/>
    </row>
    <row r="105" spans="1:4" ht="18.75" customHeight="1">
      <c r="A105" s="23" t="s">
        <v>29</v>
      </c>
      <c r="B105" s="51">
        <v>12000</v>
      </c>
      <c r="C105" s="81"/>
      <c r="D105" s="81"/>
    </row>
    <row r="106" spans="1:4" ht="30" customHeight="1">
      <c r="A106" s="35" t="s">
        <v>55</v>
      </c>
      <c r="B106" s="51">
        <f>B107+B108</f>
        <v>540000</v>
      </c>
      <c r="C106" s="81"/>
      <c r="D106" s="81"/>
    </row>
    <row r="107" spans="1:4" ht="15.75" customHeight="1">
      <c r="A107" s="23" t="s">
        <v>28</v>
      </c>
      <c r="B107" s="51">
        <v>486000</v>
      </c>
      <c r="C107" s="81"/>
      <c r="D107" s="81"/>
    </row>
    <row r="108" spans="1:4" ht="18" customHeight="1">
      <c r="A108" s="23" t="s">
        <v>29</v>
      </c>
      <c r="B108" s="51">
        <v>54000</v>
      </c>
      <c r="C108" s="81"/>
      <c r="D108" s="81"/>
    </row>
    <row r="109" spans="1:4" ht="30" customHeight="1">
      <c r="A109" s="35" t="s">
        <v>56</v>
      </c>
      <c r="B109" s="51">
        <f>B110+B111</f>
        <v>1632118</v>
      </c>
      <c r="C109" s="81"/>
      <c r="D109" s="89"/>
    </row>
    <row r="110" spans="1:4" ht="19.5" customHeight="1">
      <c r="A110" s="23" t="s">
        <v>28</v>
      </c>
      <c r="B110" s="51">
        <v>1468906.2</v>
      </c>
      <c r="C110" s="81"/>
      <c r="D110" s="89"/>
    </row>
    <row r="111" spans="1:4" ht="21" customHeight="1">
      <c r="A111" s="23" t="s">
        <v>29</v>
      </c>
      <c r="B111" s="51">
        <v>163211.79999999999</v>
      </c>
      <c r="C111" s="81"/>
      <c r="D111" s="89"/>
    </row>
    <row r="112" spans="1:4" ht="30" customHeight="1">
      <c r="A112" s="35" t="s">
        <v>57</v>
      </c>
      <c r="B112" s="51">
        <f>B113+B114</f>
        <v>1738994.58</v>
      </c>
      <c r="C112" s="81"/>
      <c r="D112" s="81"/>
    </row>
    <row r="113" spans="1:9" ht="19.5" customHeight="1">
      <c r="A113" s="23" t="s">
        <v>28</v>
      </c>
      <c r="B113" s="51">
        <v>1565095.12</v>
      </c>
      <c r="C113" s="81"/>
      <c r="D113" s="81"/>
    </row>
    <row r="114" spans="1:9" ht="18.75" customHeight="1">
      <c r="A114" s="23" t="s">
        <v>29</v>
      </c>
      <c r="B114" s="51">
        <v>173899.46</v>
      </c>
      <c r="C114" s="81"/>
      <c r="D114" s="81"/>
    </row>
    <row r="115" spans="1:9" ht="30" customHeight="1">
      <c r="A115" s="35" t="s">
        <v>58</v>
      </c>
      <c r="B115" s="51">
        <f>B116+B117</f>
        <v>1049059.8700000001</v>
      </c>
      <c r="C115" s="81"/>
      <c r="D115" s="81"/>
    </row>
    <row r="116" spans="1:9" ht="21" customHeight="1">
      <c r="A116" s="23" t="s">
        <v>28</v>
      </c>
      <c r="B116" s="51">
        <v>944153.88</v>
      </c>
      <c r="C116" s="81"/>
      <c r="D116" s="81"/>
    </row>
    <row r="117" spans="1:9" ht="17.25" customHeight="1">
      <c r="A117" s="23" t="s">
        <v>29</v>
      </c>
      <c r="B117" s="51">
        <v>104905.99</v>
      </c>
      <c r="C117" s="81"/>
      <c r="D117" s="81"/>
    </row>
    <row r="118" spans="1:9" ht="30" customHeight="1">
      <c r="A118" s="35" t="s">
        <v>59</v>
      </c>
      <c r="B118" s="51">
        <f>B119+B120</f>
        <v>1537390</v>
      </c>
      <c r="C118" s="81"/>
      <c r="D118" s="81"/>
    </row>
    <row r="119" spans="1:9" ht="18.75" customHeight="1">
      <c r="A119" s="23" t="s">
        <v>28</v>
      </c>
      <c r="B119" s="51">
        <v>1383651</v>
      </c>
      <c r="C119" s="81"/>
      <c r="D119" s="81"/>
    </row>
    <row r="120" spans="1:9" ht="21" customHeight="1">
      <c r="A120" s="23" t="s">
        <v>29</v>
      </c>
      <c r="B120" s="51">
        <v>153739</v>
      </c>
      <c r="C120" s="81"/>
      <c r="D120" s="81"/>
    </row>
    <row r="121" spans="1:9" ht="30" customHeight="1">
      <c r="A121" s="35" t="s">
        <v>60</v>
      </c>
      <c r="B121" s="51">
        <f>B122+B123</f>
        <v>450000</v>
      </c>
      <c r="C121" s="81"/>
      <c r="D121" s="81"/>
    </row>
    <row r="122" spans="1:9" ht="18.75" customHeight="1">
      <c r="A122" s="23" t="s">
        <v>28</v>
      </c>
      <c r="B122" s="51">
        <v>405000</v>
      </c>
      <c r="C122" s="81"/>
      <c r="D122" s="81"/>
    </row>
    <row r="123" spans="1:9" ht="19.5" customHeight="1">
      <c r="A123" s="23" t="s">
        <v>29</v>
      </c>
      <c r="B123" s="51">
        <v>45000</v>
      </c>
      <c r="C123" s="81"/>
      <c r="D123" s="81"/>
    </row>
    <row r="124" spans="1:9" ht="29.25" customHeight="1">
      <c r="A124" s="35" t="s">
        <v>61</v>
      </c>
      <c r="B124" s="51">
        <f>B125+B126</f>
        <v>3315555.56</v>
      </c>
      <c r="C124" s="79"/>
      <c r="D124" s="79"/>
    </row>
    <row r="125" spans="1:9" ht="15.75" customHeight="1">
      <c r="A125" s="23" t="s">
        <v>28</v>
      </c>
      <c r="B125" s="51">
        <v>2984000</v>
      </c>
      <c r="C125" s="81"/>
      <c r="D125" s="79"/>
    </row>
    <row r="126" spans="1:9" ht="17.25" customHeight="1">
      <c r="A126" s="23" t="s">
        <v>29</v>
      </c>
      <c r="B126" s="51">
        <v>331555.56</v>
      </c>
      <c r="C126" s="81"/>
      <c r="D126" s="79"/>
    </row>
    <row r="127" spans="1:9" ht="58.5" hidden="1" customHeight="1">
      <c r="A127" s="33" t="s">
        <v>62</v>
      </c>
      <c r="B127" s="92">
        <f>B128+B129</f>
        <v>0</v>
      </c>
      <c r="C127" s="79"/>
      <c r="D127" s="79"/>
      <c r="I127" s="74"/>
    </row>
    <row r="128" spans="1:9" ht="21.75" hidden="1" customHeight="1">
      <c r="A128" s="23" t="s">
        <v>28</v>
      </c>
      <c r="B128" s="92">
        <v>0</v>
      </c>
      <c r="C128" s="79"/>
      <c r="D128" s="79"/>
      <c r="I128" s="74"/>
    </row>
    <row r="129" spans="1:9" ht="15.75" hidden="1" customHeight="1">
      <c r="A129" s="23" t="s">
        <v>29</v>
      </c>
      <c r="B129" s="92">
        <v>0</v>
      </c>
      <c r="C129" s="79"/>
      <c r="D129" s="79"/>
      <c r="I129" s="74"/>
    </row>
    <row r="130" spans="1:9" ht="36.75" hidden="1" customHeight="1">
      <c r="A130" s="33" t="s">
        <v>63</v>
      </c>
      <c r="B130" s="51">
        <f>B131+B132</f>
        <v>0</v>
      </c>
      <c r="C130" s="79"/>
      <c r="D130" s="79"/>
    </row>
    <row r="131" spans="1:9" ht="15.75" hidden="1" customHeight="1">
      <c r="A131" s="23" t="s">
        <v>28</v>
      </c>
      <c r="B131" s="51"/>
      <c r="C131" s="79"/>
      <c r="D131" s="79"/>
    </row>
    <row r="132" spans="1:9" ht="15.75" hidden="1" customHeight="1">
      <c r="A132" s="23" t="s">
        <v>29</v>
      </c>
      <c r="B132" s="51"/>
      <c r="C132" s="79"/>
      <c r="D132" s="79"/>
    </row>
    <row r="133" spans="1:9" ht="65.25" hidden="1" customHeight="1">
      <c r="A133" s="41" t="s">
        <v>64</v>
      </c>
      <c r="B133" s="93"/>
      <c r="C133" s="79"/>
      <c r="D133" s="79"/>
    </row>
    <row r="134" spans="1:9" ht="15.75" hidden="1" customHeight="1">
      <c r="A134" s="23" t="s">
        <v>28</v>
      </c>
      <c r="B134" s="93"/>
      <c r="C134" s="79"/>
      <c r="D134" s="79"/>
    </row>
    <row r="135" spans="1:9" ht="15.75" hidden="1" customHeight="1">
      <c r="A135" s="23" t="s">
        <v>29</v>
      </c>
      <c r="B135" s="93"/>
      <c r="C135" s="79"/>
      <c r="D135" s="79"/>
    </row>
    <row r="136" spans="1:9" ht="54" hidden="1" customHeight="1">
      <c r="A136" s="41" t="s">
        <v>65</v>
      </c>
      <c r="B136" s="94"/>
      <c r="C136" s="79"/>
      <c r="D136" s="79"/>
    </row>
    <row r="137" spans="1:9" ht="15.75" hidden="1" customHeight="1">
      <c r="A137" s="23" t="s">
        <v>28</v>
      </c>
      <c r="B137" s="94"/>
      <c r="C137" s="79"/>
      <c r="D137" s="79"/>
    </row>
    <row r="138" spans="1:9" ht="15.75" hidden="1" customHeight="1">
      <c r="A138" s="23" t="s">
        <v>29</v>
      </c>
      <c r="B138" s="94"/>
      <c r="C138" s="79"/>
      <c r="D138" s="79"/>
    </row>
    <row r="139" spans="1:9" ht="24" hidden="1" customHeight="1">
      <c r="A139" s="41" t="s">
        <v>66</v>
      </c>
      <c r="B139" s="95"/>
      <c r="C139" s="79"/>
      <c r="D139" s="79"/>
    </row>
    <row r="140" spans="1:9" ht="15.75" hidden="1" customHeight="1">
      <c r="A140" s="23" t="s">
        <v>28</v>
      </c>
      <c r="B140" s="95"/>
      <c r="C140" s="79"/>
      <c r="D140" s="79"/>
    </row>
    <row r="141" spans="1:9" ht="15.75" hidden="1" customHeight="1">
      <c r="A141" s="23" t="s">
        <v>29</v>
      </c>
      <c r="B141" s="95"/>
      <c r="C141" s="79"/>
      <c r="D141" s="79"/>
    </row>
    <row r="142" spans="1:9" ht="56.25" hidden="1" customHeight="1">
      <c r="A142" s="41" t="s">
        <v>67</v>
      </c>
      <c r="B142" s="96"/>
      <c r="C142" s="79"/>
      <c r="D142" s="79"/>
    </row>
    <row r="143" spans="1:9" ht="15.75" hidden="1" customHeight="1">
      <c r="A143" s="23" t="s">
        <v>28</v>
      </c>
      <c r="B143" s="96"/>
      <c r="C143" s="79"/>
      <c r="D143" s="79"/>
    </row>
    <row r="144" spans="1:9" ht="15.75" hidden="1" customHeight="1">
      <c r="A144" s="23" t="s">
        <v>29</v>
      </c>
      <c r="B144" s="96"/>
      <c r="C144" s="79"/>
      <c r="D144" s="79"/>
    </row>
    <row r="145" spans="1:4" ht="29.25" customHeight="1">
      <c r="A145" s="41" t="s">
        <v>68</v>
      </c>
      <c r="B145" s="51">
        <f>B146+B147</f>
        <v>2832338.8</v>
      </c>
      <c r="C145" s="79"/>
      <c r="D145" s="79"/>
    </row>
    <row r="146" spans="1:4" ht="15.75" customHeight="1">
      <c r="A146" s="23" t="s">
        <v>28</v>
      </c>
      <c r="B146" s="51">
        <v>2549104.92</v>
      </c>
      <c r="C146" s="79"/>
      <c r="D146" s="79"/>
    </row>
    <row r="147" spans="1:4" ht="15.75" customHeight="1">
      <c r="A147" s="23" t="s">
        <v>29</v>
      </c>
      <c r="B147" s="51">
        <v>283233.88</v>
      </c>
      <c r="C147" s="79"/>
      <c r="D147" s="79"/>
    </row>
    <row r="148" spans="1:4" ht="41.25" customHeight="1">
      <c r="A148" s="41" t="s">
        <v>69</v>
      </c>
      <c r="B148" s="51">
        <f>B149+B150</f>
        <v>994410.76</v>
      </c>
      <c r="C148" s="79"/>
      <c r="D148" s="79"/>
    </row>
    <row r="149" spans="1:4" ht="15.75" customHeight="1">
      <c r="A149" s="23" t="s">
        <v>28</v>
      </c>
      <c r="B149" s="51">
        <v>882625.96</v>
      </c>
      <c r="C149" s="79"/>
      <c r="D149" s="79"/>
    </row>
    <row r="150" spans="1:4" ht="15.75" customHeight="1">
      <c r="A150" s="23" t="s">
        <v>29</v>
      </c>
      <c r="B150" s="51">
        <v>111784.8</v>
      </c>
      <c r="C150" s="79"/>
      <c r="D150" s="79"/>
    </row>
    <row r="151" spans="1:4" ht="40.5" customHeight="1">
      <c r="A151" s="41" t="s">
        <v>70</v>
      </c>
      <c r="B151" s="51">
        <f>B152+B153</f>
        <v>8753747.3200000003</v>
      </c>
      <c r="C151" s="79"/>
      <c r="D151" s="79"/>
    </row>
    <row r="152" spans="1:4" ht="15.75" customHeight="1">
      <c r="A152" s="23" t="s">
        <v>28</v>
      </c>
      <c r="B152" s="51">
        <v>7873973.7199999997</v>
      </c>
      <c r="C152" s="79"/>
      <c r="D152" s="79"/>
    </row>
    <row r="153" spans="1:4" ht="15.75" customHeight="1">
      <c r="A153" s="23" t="s">
        <v>29</v>
      </c>
      <c r="B153" s="51">
        <v>879773.6</v>
      </c>
      <c r="C153" s="79"/>
      <c r="D153" s="79"/>
    </row>
    <row r="154" spans="1:4" ht="37.5" customHeight="1">
      <c r="A154" s="41" t="s">
        <v>71</v>
      </c>
      <c r="B154" s="51">
        <f>B155+B156</f>
        <v>446034.67</v>
      </c>
      <c r="C154" s="79"/>
      <c r="D154" s="79"/>
    </row>
    <row r="155" spans="1:4" ht="15.75" customHeight="1">
      <c r="A155" s="23" t="s">
        <v>28</v>
      </c>
      <c r="B155" s="51">
        <v>384639.67</v>
      </c>
      <c r="C155" s="79"/>
      <c r="D155" s="79"/>
    </row>
    <row r="156" spans="1:4" ht="15.75" customHeight="1">
      <c r="A156" s="23" t="s">
        <v>29</v>
      </c>
      <c r="B156" s="51">
        <v>61395</v>
      </c>
      <c r="C156" s="79"/>
      <c r="D156" s="79"/>
    </row>
    <row r="157" spans="1:4" ht="46.5" customHeight="1">
      <c r="A157" s="41" t="s">
        <v>72</v>
      </c>
      <c r="B157" s="51">
        <f>B158+B159</f>
        <v>310270.84999999998</v>
      </c>
      <c r="C157" s="51">
        <f>C158+C159</f>
        <v>0</v>
      </c>
      <c r="D157" s="79"/>
    </row>
    <row r="158" spans="1:4" ht="15.75" customHeight="1">
      <c r="A158" s="23" t="s">
        <v>28</v>
      </c>
      <c r="B158" s="51">
        <v>279087.84999999998</v>
      </c>
      <c r="C158" s="79"/>
      <c r="D158" s="79"/>
    </row>
    <row r="159" spans="1:4" ht="15.75" customHeight="1">
      <c r="A159" s="23" t="s">
        <v>29</v>
      </c>
      <c r="B159" s="51">
        <v>31183</v>
      </c>
      <c r="C159" s="79"/>
      <c r="D159" s="79"/>
    </row>
    <row r="160" spans="1:4" ht="37.5" customHeight="1">
      <c r="A160" s="42" t="s">
        <v>73</v>
      </c>
      <c r="B160" s="51">
        <f>B161+B162</f>
        <v>1242870</v>
      </c>
      <c r="C160" s="51">
        <f>C161+C162</f>
        <v>0</v>
      </c>
      <c r="D160" s="79"/>
    </row>
    <row r="161" spans="1:4" ht="15.75" customHeight="1">
      <c r="A161" s="23" t="s">
        <v>28</v>
      </c>
      <c r="B161" s="98">
        <v>1118583</v>
      </c>
      <c r="C161" s="98">
        <v>0</v>
      </c>
      <c r="D161" s="79"/>
    </row>
    <row r="162" spans="1:4" ht="15.75" customHeight="1">
      <c r="A162" s="23" t="s">
        <v>29</v>
      </c>
      <c r="B162" s="98">
        <v>124287</v>
      </c>
      <c r="C162" s="98">
        <v>0</v>
      </c>
      <c r="D162" s="79"/>
    </row>
    <row r="163" spans="1:4" ht="42.75" customHeight="1">
      <c r="A163" s="42" t="s">
        <v>76</v>
      </c>
      <c r="B163" s="51">
        <f>B164+B165</f>
        <v>397804.52</v>
      </c>
      <c r="C163" s="51">
        <f>C164+C165</f>
        <v>3445416.48</v>
      </c>
      <c r="D163" s="79"/>
    </row>
    <row r="164" spans="1:4" ht="15.75" customHeight="1">
      <c r="A164" s="23" t="s">
        <v>28</v>
      </c>
      <c r="B164" s="98">
        <v>358024.06</v>
      </c>
      <c r="C164" s="98">
        <v>3100874.83</v>
      </c>
      <c r="D164" s="79"/>
    </row>
    <row r="165" spans="1:4" ht="15.75" customHeight="1">
      <c r="A165" s="23" t="s">
        <v>29</v>
      </c>
      <c r="B165" s="98">
        <v>39780.46</v>
      </c>
      <c r="C165" s="98">
        <v>344541.65</v>
      </c>
      <c r="D165" s="79"/>
    </row>
    <row r="166" spans="1:4" ht="39" customHeight="1">
      <c r="A166" s="42" t="s">
        <v>79</v>
      </c>
      <c r="B166" s="51">
        <f>B167+B168</f>
        <v>2083154.8599999999</v>
      </c>
      <c r="C166" s="51">
        <f>C167+C168</f>
        <v>4374625.1399999997</v>
      </c>
      <c r="D166" s="79"/>
    </row>
    <row r="167" spans="1:4" ht="15.75" customHeight="1">
      <c r="A167" s="23" t="s">
        <v>28</v>
      </c>
      <c r="B167" s="98">
        <v>1874839.39</v>
      </c>
      <c r="C167" s="98">
        <v>3937162.61</v>
      </c>
      <c r="D167" s="79"/>
    </row>
    <row r="168" spans="1:4" ht="15.75" customHeight="1">
      <c r="A168" s="23" t="s">
        <v>29</v>
      </c>
      <c r="B168" s="98">
        <v>208315.47</v>
      </c>
      <c r="C168" s="98">
        <v>437462.53</v>
      </c>
      <c r="D168" s="79"/>
    </row>
    <row r="169" spans="1:4" ht="34.5" customHeight="1">
      <c r="A169" s="42" t="s">
        <v>82</v>
      </c>
      <c r="B169" s="51">
        <f>B170+B171</f>
        <v>280379</v>
      </c>
      <c r="C169" s="51">
        <f>C170+C171</f>
        <v>0</v>
      </c>
      <c r="D169" s="79"/>
    </row>
    <row r="170" spans="1:4" ht="15.75" customHeight="1">
      <c r="A170" s="23" t="s">
        <v>28</v>
      </c>
      <c r="B170" s="98">
        <v>252341.1</v>
      </c>
      <c r="C170" s="98">
        <v>0</v>
      </c>
      <c r="D170" s="79"/>
    </row>
    <row r="171" spans="1:4" ht="15.75" customHeight="1">
      <c r="A171" s="23" t="s">
        <v>29</v>
      </c>
      <c r="B171" s="98">
        <v>28037.9</v>
      </c>
      <c r="C171" s="98">
        <v>0</v>
      </c>
      <c r="D171" s="79"/>
    </row>
    <row r="172" spans="1:4" ht="33.75" customHeight="1">
      <c r="A172" s="42" t="s">
        <v>85</v>
      </c>
      <c r="B172" s="51">
        <f>B173+B174</f>
        <v>291838.8</v>
      </c>
      <c r="C172" s="51">
        <f>C173+C174</f>
        <v>0</v>
      </c>
      <c r="D172" s="79"/>
    </row>
    <row r="173" spans="1:4" ht="15.75" customHeight="1">
      <c r="A173" s="23" t="s">
        <v>28</v>
      </c>
      <c r="B173" s="98">
        <v>262654.92</v>
      </c>
      <c r="C173" s="98">
        <v>0</v>
      </c>
      <c r="D173" s="79"/>
    </row>
    <row r="174" spans="1:4" ht="15.75" customHeight="1">
      <c r="A174" s="23" t="s">
        <v>29</v>
      </c>
      <c r="B174" s="98">
        <v>29183.88</v>
      </c>
      <c r="C174" s="98">
        <v>0</v>
      </c>
      <c r="D174" s="79"/>
    </row>
    <row r="175" spans="1:4" ht="36.75" customHeight="1">
      <c r="A175" s="42" t="s">
        <v>88</v>
      </c>
      <c r="B175" s="51">
        <f>B176+B177</f>
        <v>165683.55000000002</v>
      </c>
      <c r="C175" s="51">
        <f>C176+C177</f>
        <v>310894.45</v>
      </c>
      <c r="D175" s="79"/>
    </row>
    <row r="176" spans="1:4" ht="15.75" customHeight="1">
      <c r="A176" s="23" t="s">
        <v>28</v>
      </c>
      <c r="B176" s="98">
        <v>149115.20000000001</v>
      </c>
      <c r="C176" s="98">
        <v>279805</v>
      </c>
      <c r="D176" s="79"/>
    </row>
    <row r="177" spans="1:4" ht="15.75" customHeight="1">
      <c r="A177" s="23" t="s">
        <v>29</v>
      </c>
      <c r="B177" s="98">
        <v>16568.349999999999</v>
      </c>
      <c r="C177" s="98">
        <v>31089.45</v>
      </c>
      <c r="D177" s="79"/>
    </row>
    <row r="178" spans="1:4" ht="34.5" customHeight="1">
      <c r="A178" s="42" t="s">
        <v>91</v>
      </c>
      <c r="B178" s="51">
        <f>B179+B180</f>
        <v>0</v>
      </c>
      <c r="C178" s="51">
        <f>C179+C180</f>
        <v>291684</v>
      </c>
      <c r="D178" s="79"/>
    </row>
    <row r="179" spans="1:4" ht="15.75" customHeight="1">
      <c r="A179" s="23" t="s">
        <v>28</v>
      </c>
      <c r="B179" s="98">
        <v>0</v>
      </c>
      <c r="C179" s="98">
        <v>262515.59999999998</v>
      </c>
      <c r="D179" s="79"/>
    </row>
    <row r="180" spans="1:4" ht="15.75" customHeight="1">
      <c r="A180" s="23" t="s">
        <v>29</v>
      </c>
      <c r="B180" s="98">
        <v>0</v>
      </c>
      <c r="C180" s="98">
        <v>29168.400000000001</v>
      </c>
      <c r="D180" s="79"/>
    </row>
    <row r="181" spans="1:4" ht="36.75" customHeight="1">
      <c r="A181" s="42" t="s">
        <v>94</v>
      </c>
      <c r="B181" s="51">
        <f>B182+B183</f>
        <v>0</v>
      </c>
      <c r="C181" s="51">
        <f>C182+C183</f>
        <v>291684</v>
      </c>
      <c r="D181" s="79"/>
    </row>
    <row r="182" spans="1:4" ht="15.75" customHeight="1">
      <c r="A182" s="23" t="s">
        <v>28</v>
      </c>
      <c r="B182" s="98">
        <v>0</v>
      </c>
      <c r="C182" s="98">
        <v>262515.59999999998</v>
      </c>
      <c r="D182" s="79"/>
    </row>
    <row r="183" spans="1:4" ht="15.75" customHeight="1">
      <c r="A183" s="23" t="s">
        <v>29</v>
      </c>
      <c r="B183" s="98">
        <v>0</v>
      </c>
      <c r="C183" s="98">
        <v>29168.400000000001</v>
      </c>
      <c r="D183" s="79"/>
    </row>
    <row r="184" spans="1:4" ht="35.25" customHeight="1">
      <c r="A184" s="42" t="s">
        <v>95</v>
      </c>
      <c r="B184" s="51">
        <f>B185+B186</f>
        <v>0</v>
      </c>
      <c r="C184" s="51">
        <f>C185+C186</f>
        <v>655331</v>
      </c>
      <c r="D184" s="79"/>
    </row>
    <row r="185" spans="1:4" ht="15.75" customHeight="1">
      <c r="A185" s="23" t="s">
        <v>28</v>
      </c>
      <c r="B185" s="98">
        <v>0</v>
      </c>
      <c r="C185" s="98">
        <v>589797.9</v>
      </c>
      <c r="D185" s="79"/>
    </row>
    <row r="186" spans="1:4" ht="15.75" customHeight="1">
      <c r="A186" s="23" t="s">
        <v>29</v>
      </c>
      <c r="B186" s="98">
        <v>0</v>
      </c>
      <c r="C186" s="98">
        <v>65533.1</v>
      </c>
      <c r="D186" s="79"/>
    </row>
    <row r="187" spans="1:4" ht="33.75" customHeight="1">
      <c r="A187" s="42" t="s">
        <v>98</v>
      </c>
      <c r="B187" s="51">
        <f>B188+B189</f>
        <v>1069146</v>
      </c>
      <c r="C187" s="51">
        <f>C188+C189</f>
        <v>0</v>
      </c>
      <c r="D187" s="79"/>
    </row>
    <row r="188" spans="1:4" ht="15.75" customHeight="1">
      <c r="A188" s="23" t="s">
        <v>28</v>
      </c>
      <c r="B188" s="98">
        <v>962231.4</v>
      </c>
      <c r="C188" s="98">
        <v>0</v>
      </c>
      <c r="D188" s="79"/>
    </row>
    <row r="189" spans="1:4" ht="15.75" customHeight="1">
      <c r="A189" s="23" t="s">
        <v>29</v>
      </c>
      <c r="B189" s="98">
        <v>106914.6</v>
      </c>
      <c r="C189" s="98">
        <v>0</v>
      </c>
      <c r="D189" s="79"/>
    </row>
    <row r="190" spans="1:4" ht="36" customHeight="1">
      <c r="A190" s="42" t="s">
        <v>101</v>
      </c>
      <c r="B190" s="51">
        <f>B191+B192</f>
        <v>4851762.05</v>
      </c>
      <c r="C190" s="51">
        <f>C191+C192</f>
        <v>12433906.949999999</v>
      </c>
      <c r="D190" s="79"/>
    </row>
    <row r="191" spans="1:4" ht="21" customHeight="1">
      <c r="A191" s="23" t="s">
        <v>28</v>
      </c>
      <c r="B191" s="98">
        <v>4366585.8499999996</v>
      </c>
      <c r="C191" s="98">
        <v>11190516.25</v>
      </c>
      <c r="D191" s="79"/>
    </row>
    <row r="192" spans="1:4" ht="27.75" customHeight="1">
      <c r="A192" s="23" t="s">
        <v>29</v>
      </c>
      <c r="B192" s="98">
        <v>485176.2</v>
      </c>
      <c r="C192" s="98">
        <v>1243390.7</v>
      </c>
      <c r="D192" s="79"/>
    </row>
    <row r="193" spans="1:4" ht="27.75" customHeight="1">
      <c r="A193" s="8" t="s">
        <v>63</v>
      </c>
      <c r="B193" s="51">
        <f>B194+B195</f>
        <v>847005.79999999993</v>
      </c>
      <c r="C193" s="79"/>
      <c r="D193" s="79"/>
    </row>
    <row r="194" spans="1:4" ht="27.75" customHeight="1">
      <c r="A194" s="16" t="s">
        <v>28</v>
      </c>
      <c r="B194" s="51">
        <v>762305.22</v>
      </c>
      <c r="C194" s="79"/>
      <c r="D194" s="79"/>
    </row>
    <row r="195" spans="1:4" ht="27.75" customHeight="1">
      <c r="A195" s="16" t="s">
        <v>29</v>
      </c>
      <c r="B195" s="51" t="s">
        <v>151</v>
      </c>
      <c r="C195" s="79"/>
      <c r="D195" s="79"/>
    </row>
    <row r="196" spans="1:4" ht="68.25" customHeight="1">
      <c r="A196" s="47" t="s">
        <v>104</v>
      </c>
      <c r="B196" s="51">
        <f>B197+B198</f>
        <v>3733454.6399999997</v>
      </c>
      <c r="C196" s="98"/>
      <c r="D196" s="79"/>
    </row>
    <row r="197" spans="1:4" ht="27.75" customHeight="1">
      <c r="A197" s="16" t="s">
        <v>28</v>
      </c>
      <c r="B197" s="98">
        <v>3360109.17</v>
      </c>
      <c r="C197" s="98"/>
      <c r="D197" s="79"/>
    </row>
    <row r="198" spans="1:4" ht="27.75" customHeight="1">
      <c r="A198" s="16" t="s">
        <v>29</v>
      </c>
      <c r="B198" s="98">
        <v>373345.47</v>
      </c>
      <c r="C198" s="98"/>
      <c r="D198" s="79"/>
    </row>
    <row r="199" spans="1:4" ht="39.75" customHeight="1">
      <c r="A199" s="47" t="s">
        <v>105</v>
      </c>
      <c r="B199" s="51">
        <f>B200+B201</f>
        <v>2630585</v>
      </c>
      <c r="C199" s="98"/>
      <c r="D199" s="79"/>
    </row>
    <row r="200" spans="1:4" ht="27.75" customHeight="1">
      <c r="A200" s="16" t="s">
        <v>28</v>
      </c>
      <c r="B200" s="98">
        <v>2367526.5</v>
      </c>
      <c r="C200" s="98"/>
      <c r="D200" s="79"/>
    </row>
    <row r="201" spans="1:4" ht="27.75" customHeight="1">
      <c r="A201" s="23" t="s">
        <v>29</v>
      </c>
      <c r="B201" s="98">
        <v>263058.5</v>
      </c>
      <c r="C201" s="98"/>
      <c r="D201" s="79"/>
    </row>
    <row r="202" spans="1:4" ht="16.5" customHeight="1">
      <c r="A202" s="23" t="s">
        <v>26</v>
      </c>
      <c r="B202" s="50">
        <f>B203+B204</f>
        <v>1718726.99</v>
      </c>
      <c r="C202" s="28">
        <f>C203+C204</f>
        <v>18851569.100000001</v>
      </c>
      <c r="D202" s="28">
        <f>D203+D204</f>
        <v>22496888.899999999</v>
      </c>
    </row>
    <row r="203" spans="1:4" ht="18.75" customHeight="1">
      <c r="A203" s="23" t="s">
        <v>28</v>
      </c>
      <c r="B203" s="109">
        <v>0.15</v>
      </c>
      <c r="C203" s="52">
        <v>16966412.210000001</v>
      </c>
      <c r="D203" s="53">
        <v>20247200</v>
      </c>
    </row>
    <row r="204" spans="1:4" ht="18.75" customHeight="1">
      <c r="A204" s="23" t="s">
        <v>29</v>
      </c>
      <c r="B204" s="111">
        <v>1718726.84</v>
      </c>
      <c r="C204" s="52">
        <v>1885156.89</v>
      </c>
      <c r="D204" s="28">
        <v>2249688.9</v>
      </c>
    </row>
    <row r="205" spans="1:4" ht="50.25" hidden="1" customHeight="1">
      <c r="A205" s="54" t="s">
        <v>106</v>
      </c>
      <c r="B205" s="55">
        <f t="shared" ref="B205:D206" si="0">B206</f>
        <v>0</v>
      </c>
      <c r="C205" s="55">
        <f t="shared" si="0"/>
        <v>0</v>
      </c>
      <c r="D205" s="55">
        <f t="shared" si="0"/>
        <v>0</v>
      </c>
    </row>
    <row r="206" spans="1:4" ht="34.5" hidden="1" customHeight="1">
      <c r="A206" s="23" t="s">
        <v>107</v>
      </c>
      <c r="B206" s="28">
        <f t="shared" si="0"/>
        <v>0</v>
      </c>
      <c r="C206" s="28">
        <f t="shared" si="0"/>
        <v>0</v>
      </c>
      <c r="D206" s="28">
        <f t="shared" si="0"/>
        <v>0</v>
      </c>
    </row>
    <row r="207" spans="1:4" ht="34.5" hidden="1" customHeight="1">
      <c r="A207" s="20" t="s">
        <v>108</v>
      </c>
      <c r="B207" s="28">
        <f>B209+B210</f>
        <v>0</v>
      </c>
      <c r="C207" s="28">
        <f>C209+C210</f>
        <v>0</v>
      </c>
      <c r="D207" s="28">
        <f>D209+D210</f>
        <v>0</v>
      </c>
    </row>
    <row r="208" spans="1:4" ht="34.5" hidden="1" customHeight="1">
      <c r="A208" s="24" t="s">
        <v>27</v>
      </c>
      <c r="B208" s="28" t="s">
        <v>109</v>
      </c>
      <c r="C208" s="28">
        <v>0</v>
      </c>
      <c r="D208" s="28">
        <v>0</v>
      </c>
    </row>
    <row r="209" spans="1:4" ht="34.5" hidden="1" customHeight="1">
      <c r="A209" s="24" t="s">
        <v>28</v>
      </c>
      <c r="B209" s="28">
        <v>0</v>
      </c>
      <c r="C209" s="28">
        <v>0</v>
      </c>
      <c r="D209" s="28">
        <v>0</v>
      </c>
    </row>
    <row r="210" spans="1:4" ht="34.5" hidden="1" customHeight="1">
      <c r="A210" s="24" t="s">
        <v>29</v>
      </c>
      <c r="B210" s="28">
        <v>0</v>
      </c>
      <c r="C210" s="28">
        <v>0</v>
      </c>
      <c r="D210" s="28">
        <v>0</v>
      </c>
    </row>
    <row r="211" spans="1:4" ht="35.1" customHeight="1">
      <c r="A211" s="56" t="s">
        <v>110</v>
      </c>
      <c r="B211" s="57">
        <f>B212+B215+B233</f>
        <v>17979347.030000001</v>
      </c>
      <c r="C211" s="57">
        <f>C212+C215+C233</f>
        <v>17599868.440000001</v>
      </c>
      <c r="D211" s="57">
        <f>D212+D215+D233</f>
        <v>17599868.440000001</v>
      </c>
    </row>
    <row r="212" spans="1:4" ht="26.25" customHeight="1">
      <c r="A212" s="58" t="s">
        <v>111</v>
      </c>
      <c r="B212" s="59">
        <f>B213+B214</f>
        <v>600000</v>
      </c>
      <c r="C212" s="59">
        <f>C213+C214</f>
        <v>0</v>
      </c>
      <c r="D212" s="59">
        <f>D213+D214</f>
        <v>0</v>
      </c>
    </row>
    <row r="213" spans="1:4" ht="17.25" hidden="1" customHeight="1">
      <c r="A213" s="60" t="s">
        <v>112</v>
      </c>
      <c r="B213" s="28">
        <v>300000</v>
      </c>
      <c r="C213" s="28"/>
      <c r="D213" s="28"/>
    </row>
    <row r="214" spans="1:4" ht="22.5" hidden="1" customHeight="1">
      <c r="A214" s="60" t="s">
        <v>113</v>
      </c>
      <c r="B214" s="28">
        <v>300000</v>
      </c>
      <c r="C214" s="28"/>
      <c r="D214" s="28"/>
    </row>
    <row r="215" spans="1:4" ht="24" customHeight="1">
      <c r="A215" s="58" t="s">
        <v>114</v>
      </c>
      <c r="B215" s="61">
        <v>16149978.859999999</v>
      </c>
      <c r="C215" s="61">
        <f>C216+C217+C218+C219+C220+C221+C222+C223+C224+C225+C226+C227+C228+C229+C230+C231+C232</f>
        <v>0</v>
      </c>
      <c r="D215" s="61">
        <f>D216+D217+D218+D219+D220+D221+D222+D223+D224+D225+D226+D227+D228+D229+D230+D231+D232</f>
        <v>0</v>
      </c>
    </row>
    <row r="216" spans="1:4" ht="34.5" hidden="1" customHeight="1">
      <c r="A216" s="60" t="s">
        <v>115</v>
      </c>
      <c r="B216" s="28">
        <v>2144000</v>
      </c>
      <c r="C216" s="28"/>
      <c r="D216" s="28"/>
    </row>
    <row r="217" spans="1:4" ht="34.5" hidden="1" customHeight="1">
      <c r="A217" s="60" t="s">
        <v>116</v>
      </c>
      <c r="B217" s="28">
        <v>1160000</v>
      </c>
      <c r="C217" s="28"/>
      <c r="D217" s="28"/>
    </row>
    <row r="218" spans="1:4" ht="51" hidden="1" customHeight="1">
      <c r="A218" s="60" t="s">
        <v>117</v>
      </c>
      <c r="B218" s="28">
        <v>574382.28</v>
      </c>
      <c r="C218" s="28"/>
      <c r="D218" s="28"/>
    </row>
    <row r="219" spans="1:4" ht="54" hidden="1" customHeight="1">
      <c r="A219" s="60" t="s">
        <v>118</v>
      </c>
      <c r="B219" s="28">
        <v>1456180.35</v>
      </c>
      <c r="C219" s="28"/>
      <c r="D219" s="28"/>
    </row>
    <row r="220" spans="1:4" ht="69.75" hidden="1" customHeight="1">
      <c r="A220" s="60" t="s">
        <v>119</v>
      </c>
      <c r="B220" s="28">
        <v>1950000</v>
      </c>
      <c r="C220" s="28"/>
      <c r="D220" s="28"/>
    </row>
    <row r="221" spans="1:4" ht="29.25" hidden="1" customHeight="1">
      <c r="A221" s="60" t="s">
        <v>120</v>
      </c>
      <c r="B221" s="28">
        <v>599124.02</v>
      </c>
      <c r="C221" s="28"/>
      <c r="D221" s="28"/>
    </row>
    <row r="222" spans="1:4" ht="34.5" hidden="1" customHeight="1">
      <c r="A222" s="60" t="s">
        <v>121</v>
      </c>
      <c r="B222" s="28">
        <v>972910</v>
      </c>
      <c r="C222" s="28"/>
      <c r="D222" s="28"/>
    </row>
    <row r="223" spans="1:4" ht="101.25" hidden="1" customHeight="1">
      <c r="A223" s="60" t="s">
        <v>122</v>
      </c>
      <c r="B223" s="28">
        <v>1918974.92</v>
      </c>
      <c r="C223" s="28"/>
      <c r="D223" s="28"/>
    </row>
    <row r="224" spans="1:4" ht="3" hidden="1" customHeight="1">
      <c r="A224" s="60" t="s">
        <v>123</v>
      </c>
      <c r="B224" s="28">
        <v>2270000</v>
      </c>
      <c r="C224" s="28"/>
      <c r="D224" s="28"/>
    </row>
    <row r="225" spans="1:4" ht="44.25" hidden="1" customHeight="1">
      <c r="A225" s="60" t="s">
        <v>124</v>
      </c>
      <c r="B225" s="28">
        <v>1111600</v>
      </c>
      <c r="C225" s="28"/>
      <c r="D225" s="28"/>
    </row>
    <row r="226" spans="1:4" ht="34.5" hidden="1" customHeight="1">
      <c r="A226" s="60" t="s">
        <v>125</v>
      </c>
      <c r="B226" s="28">
        <v>638900</v>
      </c>
      <c r="C226" s="28"/>
      <c r="D226" s="28"/>
    </row>
    <row r="227" spans="1:4" ht="16.5" hidden="1" customHeight="1">
      <c r="A227" s="60" t="s">
        <v>126</v>
      </c>
      <c r="B227" s="28">
        <v>1509744</v>
      </c>
      <c r="C227" s="28"/>
      <c r="D227" s="28"/>
    </row>
    <row r="228" spans="1:4" ht="16.5" hidden="1" customHeight="1">
      <c r="A228" s="60" t="s">
        <v>127</v>
      </c>
      <c r="B228" s="28">
        <v>183429.39</v>
      </c>
      <c r="C228" s="28"/>
      <c r="D228" s="28"/>
    </row>
    <row r="229" spans="1:4" ht="16.5" hidden="1" customHeight="1">
      <c r="A229" s="60" t="s">
        <v>128</v>
      </c>
      <c r="B229" s="28">
        <v>172510.96</v>
      </c>
      <c r="C229" s="28"/>
      <c r="D229" s="28"/>
    </row>
    <row r="230" spans="1:4" ht="16.5" hidden="1" customHeight="1">
      <c r="A230" s="60" t="s">
        <v>129</v>
      </c>
      <c r="B230" s="28">
        <v>169179.28</v>
      </c>
      <c r="C230" s="28"/>
      <c r="D230" s="28"/>
    </row>
    <row r="231" spans="1:4" ht="16.5" hidden="1" customHeight="1">
      <c r="A231" s="60" t="s">
        <v>130</v>
      </c>
      <c r="B231" s="28">
        <v>84466.62</v>
      </c>
      <c r="C231" s="28"/>
      <c r="D231" s="28"/>
    </row>
    <row r="232" spans="1:4" ht="16.5" hidden="1" customHeight="1">
      <c r="A232" s="60" t="s">
        <v>131</v>
      </c>
      <c r="B232" s="28">
        <v>84466.62</v>
      </c>
      <c r="C232" s="28"/>
      <c r="D232" s="28"/>
    </row>
    <row r="233" spans="1:4" ht="16.5" customHeight="1">
      <c r="A233" s="23" t="s">
        <v>26</v>
      </c>
      <c r="B233" s="28">
        <f>B234+B235</f>
        <v>1229368.17</v>
      </c>
      <c r="C233" s="28">
        <f>C234+C235</f>
        <v>17599868.440000001</v>
      </c>
      <c r="D233" s="28">
        <f>D234+D235</f>
        <v>17599868.440000001</v>
      </c>
    </row>
    <row r="234" spans="1:4" ht="16.5" customHeight="1">
      <c r="A234" s="23" t="s">
        <v>28</v>
      </c>
      <c r="B234" s="62">
        <v>0</v>
      </c>
      <c r="C234" s="62"/>
      <c r="D234" s="62"/>
    </row>
    <row r="235" spans="1:4" ht="15.75" customHeight="1">
      <c r="A235" s="23" t="s">
        <v>29</v>
      </c>
      <c r="B235" s="111">
        <v>1229368.17</v>
      </c>
      <c r="C235" s="28">
        <v>17599868.440000001</v>
      </c>
      <c r="D235" s="28">
        <v>17599868.440000001</v>
      </c>
    </row>
    <row r="236" spans="1:4" ht="16.5" hidden="1" customHeight="1">
      <c r="A236" s="64" t="s">
        <v>132</v>
      </c>
      <c r="B236" s="65">
        <f>B238+B239</f>
        <v>90509655.900000006</v>
      </c>
      <c r="C236" s="65">
        <f>C238+C239</f>
        <v>65019600</v>
      </c>
      <c r="D236" s="65">
        <f>D238+D239</f>
        <v>49097200</v>
      </c>
    </row>
    <row r="237" spans="1:4" ht="16.5" hidden="1" customHeight="1">
      <c r="A237" s="66" t="s">
        <v>27</v>
      </c>
      <c r="B237" s="28"/>
      <c r="C237" s="28"/>
      <c r="D237" s="28"/>
    </row>
    <row r="238" spans="1:4" ht="16.5" hidden="1" customHeight="1">
      <c r="A238" s="66" t="s">
        <v>28</v>
      </c>
      <c r="B238" s="28">
        <f>B34</f>
        <v>58973642.860000007</v>
      </c>
      <c r="C238" s="28">
        <f>C34</f>
        <v>36589600</v>
      </c>
      <c r="D238" s="28">
        <f>D34</f>
        <v>20247200</v>
      </c>
    </row>
    <row r="239" spans="1:4" ht="16.5" hidden="1" customHeight="1">
      <c r="A239" s="66" t="s">
        <v>29</v>
      </c>
      <c r="B239" s="28">
        <f>B211+B35+B20</f>
        <v>31536013.040000003</v>
      </c>
      <c r="C239" s="28">
        <f>C211+C35+C20</f>
        <v>28430000.000000004</v>
      </c>
      <c r="D239" s="28">
        <f>D211+D35+D20</f>
        <v>28850000</v>
      </c>
    </row>
    <row r="240" spans="1:4" ht="10.5" hidden="1" customHeight="1">
      <c r="A240" s="67" t="s">
        <v>133</v>
      </c>
      <c r="B240" s="28">
        <f>B17-B236</f>
        <v>-26450455.900000006</v>
      </c>
      <c r="C240" s="28">
        <f>C17-C236</f>
        <v>0</v>
      </c>
      <c r="D240" s="28">
        <f>D17-D236</f>
        <v>0</v>
      </c>
    </row>
    <row r="241" spans="1:4" ht="34.5" hidden="1" customHeight="1">
      <c r="A241" s="68" t="s">
        <v>134</v>
      </c>
      <c r="B241" s="69">
        <v>0</v>
      </c>
      <c r="C241" s="69">
        <v>0</v>
      </c>
      <c r="D241" s="69">
        <v>0</v>
      </c>
    </row>
    <row r="242" spans="1:4" ht="34.5" hidden="1" customHeight="1">
      <c r="A242" s="66" t="s">
        <v>135</v>
      </c>
      <c r="B242" s="28"/>
      <c r="C242" s="28"/>
      <c r="D242" s="28"/>
    </row>
    <row r="243" spans="1:4" ht="34.5" hidden="1" customHeight="1">
      <c r="A243" s="19" t="s">
        <v>108</v>
      </c>
      <c r="B243" s="28"/>
      <c r="C243" s="28"/>
      <c r="D243" s="28"/>
    </row>
  </sheetData>
  <mergeCells count="1">
    <mergeCell ref="B9:D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3"/>
  <sheetViews>
    <sheetView topLeftCell="A201" workbookViewId="0">
      <selection activeCell="C1" sqref="C1"/>
    </sheetView>
  </sheetViews>
  <sheetFormatPr defaultRowHeight="15"/>
  <cols>
    <col min="1" max="1" width="36.7109375"/>
    <col min="2" max="3" width="14.85546875"/>
    <col min="4" max="4" width="16.28515625"/>
    <col min="5" max="6" width="11.85546875"/>
    <col min="7" max="7" width="13.42578125"/>
    <col min="8" max="8" width="10.7109375"/>
    <col min="9" max="1025" width="8.140625"/>
  </cols>
  <sheetData>
    <row r="1" spans="1:4">
      <c r="C1" s="1" t="s">
        <v>0</v>
      </c>
      <c r="D1" s="2"/>
    </row>
    <row r="2" spans="1:4">
      <c r="C2" s="1" t="s">
        <v>1</v>
      </c>
      <c r="D2" s="2"/>
    </row>
    <row r="3" spans="1:4">
      <c r="C3" s="1" t="s">
        <v>2</v>
      </c>
      <c r="D3" s="2"/>
    </row>
    <row r="4" spans="1:4" ht="15.75">
      <c r="C4" s="3" t="s">
        <v>3</v>
      </c>
    </row>
    <row r="6" spans="1:4" ht="15.75">
      <c r="A6" s="4" t="s">
        <v>4</v>
      </c>
      <c r="B6" s="4"/>
      <c r="C6" s="4"/>
    </row>
    <row r="7" spans="1:4" ht="17.25" customHeight="1">
      <c r="A7" s="4" t="s">
        <v>5</v>
      </c>
      <c r="B7" s="4"/>
      <c r="C7" s="4"/>
    </row>
    <row r="8" spans="1:4">
      <c r="D8" t="s">
        <v>6</v>
      </c>
    </row>
    <row r="9" spans="1:4" ht="15" hidden="1" customHeight="1">
      <c r="B9" s="150"/>
      <c r="C9" s="150"/>
      <c r="D9" s="150"/>
    </row>
    <row r="10" spans="1:4" hidden="1">
      <c r="A10" s="5"/>
      <c r="B10" s="150"/>
      <c r="C10" s="150"/>
      <c r="D10" s="150"/>
    </row>
    <row r="11" spans="1:4" ht="30.75" customHeight="1">
      <c r="A11" s="5" t="s">
        <v>7</v>
      </c>
      <c r="B11" s="6">
        <v>2021</v>
      </c>
      <c r="C11" s="6">
        <v>2022</v>
      </c>
      <c r="D11" s="6">
        <v>2023</v>
      </c>
    </row>
    <row r="12" spans="1:4" ht="30.75" hidden="1" customHeight="1">
      <c r="A12" s="7" t="s">
        <v>8</v>
      </c>
      <c r="B12" s="6"/>
      <c r="C12" s="6"/>
      <c r="D12" s="6"/>
    </row>
    <row r="13" spans="1:4" ht="30.75" hidden="1" customHeight="1">
      <c r="A13" s="8" t="s">
        <v>9</v>
      </c>
      <c r="B13" s="9">
        <v>15697000</v>
      </c>
      <c r="C13" s="9">
        <v>16900000</v>
      </c>
      <c r="D13" s="9">
        <v>17040000</v>
      </c>
    </row>
    <row r="14" spans="1:4" ht="30.75" hidden="1" customHeight="1">
      <c r="A14" s="8" t="s">
        <v>10</v>
      </c>
      <c r="B14" s="9">
        <v>11300000</v>
      </c>
      <c r="C14" s="9">
        <v>11530000</v>
      </c>
      <c r="D14" s="9">
        <v>11810000</v>
      </c>
    </row>
    <row r="15" spans="1:4" ht="30.75" hidden="1" customHeight="1">
      <c r="A15" s="8" t="s">
        <v>11</v>
      </c>
      <c r="B15" s="10">
        <v>37062200</v>
      </c>
      <c r="C15" s="10">
        <v>36589600</v>
      </c>
      <c r="D15" s="10">
        <v>20247200</v>
      </c>
    </row>
    <row r="16" spans="1:4" ht="30.75" hidden="1" customHeight="1">
      <c r="A16" s="8" t="s">
        <v>12</v>
      </c>
      <c r="B16" s="11">
        <v>0</v>
      </c>
      <c r="C16" s="11">
        <v>0</v>
      </c>
      <c r="D16" s="11">
        <v>0</v>
      </c>
    </row>
    <row r="17" spans="1:7" ht="30.75" hidden="1" customHeight="1">
      <c r="A17" s="7" t="s">
        <v>13</v>
      </c>
      <c r="B17" s="12">
        <f>SUM(B13:B16)</f>
        <v>64059200</v>
      </c>
      <c r="C17" s="12">
        <f>SUM(C13:C16)</f>
        <v>65019600</v>
      </c>
      <c r="D17" s="12">
        <f>SUM(D13:D16)</f>
        <v>49097200</v>
      </c>
    </row>
    <row r="18" spans="1:7" ht="30.75" hidden="1" customHeight="1">
      <c r="A18" s="13" t="s">
        <v>14</v>
      </c>
      <c r="B18" s="11"/>
      <c r="C18" s="11"/>
      <c r="D18" s="11"/>
    </row>
    <row r="19" spans="1:7" ht="30.75" customHeight="1">
      <c r="A19" s="14" t="s">
        <v>15</v>
      </c>
      <c r="B19" s="15">
        <f>B20+B32+B205+B211+B241</f>
        <v>90509655.900000006</v>
      </c>
      <c r="C19" s="15">
        <f>C20+C32+C205+C211+C241</f>
        <v>65019600</v>
      </c>
      <c r="D19" s="15">
        <f>D20+D32+D205+D211+D241</f>
        <v>49097200</v>
      </c>
    </row>
    <row r="20" spans="1:7" ht="47.25" customHeight="1">
      <c r="A20" s="14" t="s">
        <v>16</v>
      </c>
      <c r="B20" s="15">
        <f>B21+B22+B28+B23+B24+B25+B26+B27</f>
        <v>5247878.8</v>
      </c>
      <c r="C20" s="15">
        <f>C21+C22+C28</f>
        <v>6764620.4400000004</v>
      </c>
      <c r="D20" s="15">
        <f>D21+D22+D28</f>
        <v>9000442.6600000001</v>
      </c>
      <c r="E20" s="110"/>
    </row>
    <row r="21" spans="1:7" ht="81" customHeight="1">
      <c r="A21" s="16" t="s">
        <v>17</v>
      </c>
      <c r="B21" s="17">
        <v>1661000</v>
      </c>
      <c r="C21" s="18">
        <v>0</v>
      </c>
      <c r="D21" s="18">
        <v>0</v>
      </c>
    </row>
    <row r="22" spans="1:7" ht="63.75" customHeight="1">
      <c r="A22" s="19" t="s">
        <v>18</v>
      </c>
      <c r="B22" s="17">
        <v>906000</v>
      </c>
      <c r="C22" s="18">
        <v>0</v>
      </c>
      <c r="D22" s="18">
        <v>0</v>
      </c>
    </row>
    <row r="23" spans="1:7" ht="95.25" customHeight="1">
      <c r="A23" s="20" t="s">
        <v>19</v>
      </c>
      <c r="B23" s="17">
        <v>394721</v>
      </c>
      <c r="C23" s="18">
        <v>0</v>
      </c>
      <c r="D23" s="18">
        <v>0</v>
      </c>
      <c r="F23" s="74"/>
    </row>
    <row r="24" spans="1:7" ht="42.75" customHeight="1">
      <c r="A24" s="21" t="s">
        <v>20</v>
      </c>
      <c r="B24" s="22" t="s">
        <v>21</v>
      </c>
      <c r="C24" s="18"/>
      <c r="D24" s="18"/>
    </row>
    <row r="25" spans="1:7" ht="62.25" customHeight="1">
      <c r="A25" s="21" t="s">
        <v>22</v>
      </c>
      <c r="B25" s="22" t="s">
        <v>23</v>
      </c>
      <c r="C25" s="18"/>
      <c r="D25" s="18"/>
    </row>
    <row r="26" spans="1:7" ht="50.25" customHeight="1">
      <c r="A26" s="21" t="s">
        <v>24</v>
      </c>
      <c r="B26" s="22">
        <v>95615</v>
      </c>
      <c r="C26" s="18"/>
      <c r="D26" s="18"/>
    </row>
    <row r="27" spans="1:7" ht="30" customHeight="1">
      <c r="A27" s="21" t="s">
        <v>25</v>
      </c>
      <c r="B27" s="22">
        <v>811146</v>
      </c>
      <c r="C27" s="18"/>
      <c r="D27" s="18"/>
    </row>
    <row r="28" spans="1:7" ht="16.5" customHeight="1">
      <c r="A28" s="23" t="s">
        <v>26</v>
      </c>
      <c r="B28" s="17">
        <v>826587.41</v>
      </c>
      <c r="C28" s="17">
        <f>C30+C31</f>
        <v>6764620.4400000004</v>
      </c>
      <c r="D28" s="17">
        <f>D30+D31</f>
        <v>9000442.6600000001</v>
      </c>
    </row>
    <row r="29" spans="1:7" ht="18.75" customHeight="1">
      <c r="A29" s="24" t="s">
        <v>27</v>
      </c>
      <c r="B29" s="17"/>
      <c r="C29" s="18"/>
      <c r="D29" s="18"/>
    </row>
    <row r="30" spans="1:7" ht="17.25" customHeight="1">
      <c r="A30" s="24" t="s">
        <v>28</v>
      </c>
      <c r="B30" s="17">
        <v>0</v>
      </c>
      <c r="C30" s="17">
        <v>0</v>
      </c>
      <c r="D30" s="17">
        <v>0</v>
      </c>
    </row>
    <row r="31" spans="1:7" ht="20.25" customHeight="1">
      <c r="A31" s="24" t="s">
        <v>29</v>
      </c>
      <c r="B31" s="25">
        <v>826587.41</v>
      </c>
      <c r="C31" s="18">
        <v>6764620.4400000004</v>
      </c>
      <c r="D31" s="18">
        <v>9000442.6600000001</v>
      </c>
      <c r="E31" s="110"/>
    </row>
    <row r="32" spans="1:7" ht="54" customHeight="1">
      <c r="A32" s="26" t="s">
        <v>30</v>
      </c>
      <c r="B32" s="27">
        <f>B34+B35</f>
        <v>65563703.270000003</v>
      </c>
      <c r="C32" s="27">
        <f>C34+C35</f>
        <v>40655111.119999997</v>
      </c>
      <c r="D32" s="27">
        <f>D34+D35</f>
        <v>22496888.899999999</v>
      </c>
      <c r="E32" s="74">
        <v>65563703.270000003</v>
      </c>
      <c r="F32" s="112">
        <v>40655111.119999997</v>
      </c>
      <c r="G32" s="74">
        <f>E32-B32</f>
        <v>0</v>
      </c>
    </row>
    <row r="33" spans="1:7" ht="16.5" customHeight="1">
      <c r="A33" s="24" t="s">
        <v>27</v>
      </c>
      <c r="B33" s="28"/>
      <c r="C33" s="9"/>
      <c r="D33" s="9"/>
      <c r="E33" s="74"/>
      <c r="F33" s="74"/>
      <c r="G33" s="74"/>
    </row>
    <row r="34" spans="1:7" ht="16.5" customHeight="1">
      <c r="A34" s="24" t="s">
        <v>28</v>
      </c>
      <c r="B34" s="28">
        <f>B38+B41+B44+B47+B50+B53+B56+B59+B62+B65+B68+B71+B74+B77+B80+B83+B86+B89+B92+B95+B98+B101+B104+B107+B110+B113+B116+B119+B122+B125+B128+B203+B131+B134+B137+B140+B143+B146+B149+B152+B155+B158+B161+B164+B167+B170+B173+B176+B179+B182+B185+B188+B191+B194+B197+B200</f>
        <v>58973642.860000007</v>
      </c>
      <c r="C34" s="28">
        <f>C38+C41+C44+C47+C50+C53+C56+C59+C62+C65+C68+C71+C74+C77+C80+C83+C86+C89+C92+C95+C98+C101+C104+C107+C110+C113+C116+C119+C122+C125+C128+C203+C131+C134+C137+C140+C143+C146+C149+C152+C155+C158+C161+C164+C167+C170+C173+C176+C179+C182+C185+C188+C191</f>
        <v>36589600</v>
      </c>
      <c r="D34" s="28">
        <f>D203</f>
        <v>20247200</v>
      </c>
      <c r="E34" s="74">
        <v>58973642.859999999</v>
      </c>
      <c r="F34" s="74">
        <v>36589600</v>
      </c>
      <c r="G34" s="74">
        <f>E34-B34</f>
        <v>0</v>
      </c>
    </row>
    <row r="35" spans="1:7" ht="16.5" customHeight="1">
      <c r="A35" s="24" t="s">
        <v>29</v>
      </c>
      <c r="B35" s="28">
        <f>B39+B42+B45+B48+B51+B54+B57+B60+B63+B66+B69+B72+B75+B78+B81+B84+B87+B90+B93+B96+B99+B102+B105+B108+B111+B114+B117+B120+B123+B126+B129+B204+B132+B135+B138+B141+B144+B147+B150+B153+B156+B159+B162+B165+B168+B171+B174+B177+B180+B183+B186+B189+B192+B195+B198+B201</f>
        <v>6590060.4099999992</v>
      </c>
      <c r="C35" s="28">
        <f>C39+C42+C45+C48+C51+C54+C57+C60+C63+C66+C69+C72+C75+C78+C81+C84+C87+C90+C93+C96+C99+C102+C105+C108+C111+C114+C117+C120+C123+C126+C129+C204+C132+C135+C138+C141+C144+C147+C150+C153+C156+C159+C162+C165+C168+C171+C174+C177+C180+C183+C186+C189+C192</f>
        <v>4065511.12</v>
      </c>
      <c r="D35" s="28">
        <f>D204</f>
        <v>2249688.9</v>
      </c>
      <c r="E35" s="74">
        <v>6590060.4100000001</v>
      </c>
      <c r="F35" s="74">
        <v>4065511.12</v>
      </c>
      <c r="G35" s="74">
        <f>E35-B35</f>
        <v>0</v>
      </c>
    </row>
    <row r="36" spans="1:7" ht="15.75" customHeight="1">
      <c r="A36" s="24" t="s">
        <v>31</v>
      </c>
      <c r="B36" s="28"/>
      <c r="C36" s="9"/>
      <c r="D36" s="9"/>
    </row>
    <row r="37" spans="1:7" ht="33" customHeight="1">
      <c r="A37" s="23" t="s">
        <v>32</v>
      </c>
      <c r="B37" s="51">
        <f>B38+B39</f>
        <v>481935</v>
      </c>
      <c r="C37" s="79"/>
      <c r="D37" s="79"/>
    </row>
    <row r="38" spans="1:7" ht="16.5" customHeight="1">
      <c r="A38" s="23" t="s">
        <v>28</v>
      </c>
      <c r="B38" s="51">
        <v>433741.5</v>
      </c>
      <c r="C38" s="79"/>
      <c r="D38" s="79"/>
    </row>
    <row r="39" spans="1:7" ht="20.25" customHeight="1">
      <c r="A39" s="23" t="s">
        <v>29</v>
      </c>
      <c r="B39" s="51">
        <v>48193.5</v>
      </c>
      <c r="C39" s="79"/>
      <c r="D39" s="79"/>
    </row>
    <row r="40" spans="1:7" ht="36" customHeight="1">
      <c r="A40" s="23" t="s">
        <v>33</v>
      </c>
      <c r="B40" s="51">
        <f>B41+B42</f>
        <v>533333.34</v>
      </c>
      <c r="C40" s="79"/>
      <c r="D40" s="79"/>
    </row>
    <row r="41" spans="1:7" ht="15.75" customHeight="1">
      <c r="A41" s="23" t="s">
        <v>28</v>
      </c>
      <c r="B41" s="51">
        <v>480000</v>
      </c>
      <c r="C41" s="79"/>
      <c r="D41" s="79"/>
    </row>
    <row r="42" spans="1:7" ht="18" customHeight="1">
      <c r="A42" s="23" t="s">
        <v>29</v>
      </c>
      <c r="B42" s="51">
        <v>53333.34</v>
      </c>
      <c r="C42" s="79"/>
      <c r="D42" s="79"/>
    </row>
    <row r="43" spans="1:7" ht="30" customHeight="1">
      <c r="A43" s="33" t="s">
        <v>34</v>
      </c>
      <c r="B43" s="51">
        <f>B44+B45</f>
        <v>1297198.1200000001</v>
      </c>
      <c r="C43" s="81"/>
      <c r="D43" s="81"/>
    </row>
    <row r="44" spans="1:7" ht="19.5" customHeight="1">
      <c r="A44" s="23" t="s">
        <v>28</v>
      </c>
      <c r="B44" s="51">
        <v>1167478.3</v>
      </c>
      <c r="C44" s="79"/>
      <c r="D44" s="79"/>
    </row>
    <row r="45" spans="1:7" ht="18.75" customHeight="1">
      <c r="A45" s="23" t="s">
        <v>29</v>
      </c>
      <c r="B45" s="51">
        <v>129719.82</v>
      </c>
      <c r="C45" s="79"/>
      <c r="D45" s="79"/>
    </row>
    <row r="46" spans="1:7" ht="30" customHeight="1">
      <c r="A46" s="35" t="s">
        <v>35</v>
      </c>
      <c r="B46" s="51">
        <f>B47+B48</f>
        <v>200000</v>
      </c>
      <c r="C46" s="81"/>
      <c r="D46" s="81"/>
    </row>
    <row r="47" spans="1:7" ht="18" customHeight="1">
      <c r="A47" s="23" t="s">
        <v>28</v>
      </c>
      <c r="B47" s="51">
        <v>180000</v>
      </c>
      <c r="C47" s="81"/>
      <c r="D47" s="81"/>
    </row>
    <row r="48" spans="1:7" ht="18" customHeight="1">
      <c r="A48" s="23" t="s">
        <v>29</v>
      </c>
      <c r="B48" s="51">
        <v>20000</v>
      </c>
      <c r="C48" s="81"/>
      <c r="D48" s="81"/>
    </row>
    <row r="49" spans="1:4" ht="30" customHeight="1">
      <c r="A49" s="35" t="s">
        <v>36</v>
      </c>
      <c r="B49" s="51">
        <f>B50+B51</f>
        <v>228000</v>
      </c>
      <c r="C49" s="81"/>
      <c r="D49" s="81"/>
    </row>
    <row r="50" spans="1:4" ht="14.25" customHeight="1">
      <c r="A50" s="23" t="s">
        <v>28</v>
      </c>
      <c r="B50" s="51">
        <v>205200</v>
      </c>
      <c r="C50" s="81"/>
      <c r="D50" s="81"/>
    </row>
    <row r="51" spans="1:4" ht="15.75" customHeight="1">
      <c r="A51" s="23" t="s">
        <v>29</v>
      </c>
      <c r="B51" s="51">
        <v>22800</v>
      </c>
      <c r="C51" s="81"/>
      <c r="D51" s="81"/>
    </row>
    <row r="52" spans="1:4" ht="30" customHeight="1">
      <c r="A52" s="35" t="s">
        <v>37</v>
      </c>
      <c r="B52" s="51">
        <f>B53+B54</f>
        <v>444444.45</v>
      </c>
      <c r="C52" s="81"/>
      <c r="D52" s="81"/>
    </row>
    <row r="53" spans="1:4" ht="15" customHeight="1">
      <c r="A53" s="23" t="s">
        <v>28</v>
      </c>
      <c r="B53" s="51">
        <v>400000</v>
      </c>
      <c r="C53" s="81"/>
      <c r="D53" s="81"/>
    </row>
    <row r="54" spans="1:4" ht="15" customHeight="1">
      <c r="A54" s="23" t="s">
        <v>29</v>
      </c>
      <c r="B54" s="51">
        <v>44444.45</v>
      </c>
      <c r="C54" s="81"/>
      <c r="D54" s="81"/>
    </row>
    <row r="55" spans="1:4" ht="30" customHeight="1">
      <c r="A55" s="35" t="s">
        <v>38</v>
      </c>
      <c r="B55" s="51">
        <f>B56+B57</f>
        <v>600000</v>
      </c>
      <c r="C55" s="81"/>
      <c r="D55" s="81"/>
    </row>
    <row r="56" spans="1:4" ht="18.75" customHeight="1">
      <c r="A56" s="23" t="s">
        <v>28</v>
      </c>
      <c r="B56" s="51">
        <v>540000</v>
      </c>
      <c r="C56" s="81"/>
      <c r="D56" s="81"/>
    </row>
    <row r="57" spans="1:4" ht="18" customHeight="1">
      <c r="A57" s="23" t="s">
        <v>29</v>
      </c>
      <c r="B57" s="51">
        <v>60000</v>
      </c>
      <c r="C57" s="81"/>
      <c r="D57" s="81"/>
    </row>
    <row r="58" spans="1:4" ht="41.25" customHeight="1">
      <c r="A58" s="35" t="s">
        <v>39</v>
      </c>
      <c r="B58" s="51">
        <f>B59+B60</f>
        <v>720000</v>
      </c>
      <c r="C58" s="81"/>
      <c r="D58" s="81"/>
    </row>
    <row r="59" spans="1:4" ht="20.25" customHeight="1">
      <c r="A59" s="23" t="s">
        <v>28</v>
      </c>
      <c r="B59" s="51">
        <v>648000</v>
      </c>
      <c r="C59" s="81"/>
      <c r="D59" s="81"/>
    </row>
    <row r="60" spans="1:4" ht="18" customHeight="1">
      <c r="A60" s="23" t="s">
        <v>29</v>
      </c>
      <c r="B60" s="51">
        <v>72000</v>
      </c>
      <c r="C60" s="81"/>
      <c r="D60" s="81"/>
    </row>
    <row r="61" spans="1:4" ht="30" hidden="1" customHeight="1">
      <c r="A61" s="35" t="s">
        <v>40</v>
      </c>
      <c r="B61" s="51">
        <f>B62+B63</f>
        <v>0</v>
      </c>
      <c r="C61" s="51">
        <f>C62+C63</f>
        <v>0</v>
      </c>
      <c r="D61" s="81"/>
    </row>
    <row r="62" spans="1:4" ht="18.75" hidden="1" customHeight="1">
      <c r="A62" s="23" t="s">
        <v>28</v>
      </c>
      <c r="B62" s="51"/>
      <c r="C62" s="51"/>
      <c r="D62" s="81"/>
    </row>
    <row r="63" spans="1:4" ht="20.25" hidden="1" customHeight="1">
      <c r="A63" s="23" t="s">
        <v>29</v>
      </c>
      <c r="B63" s="51"/>
      <c r="C63" s="51"/>
      <c r="D63" s="81"/>
    </row>
    <row r="64" spans="1:4" ht="30" hidden="1" customHeight="1">
      <c r="A64" s="35" t="s">
        <v>41</v>
      </c>
      <c r="B64" s="51">
        <f>B65+B66</f>
        <v>0</v>
      </c>
      <c r="C64" s="51">
        <f>C65+C66</f>
        <v>0</v>
      </c>
      <c r="D64" s="81"/>
    </row>
    <row r="65" spans="1:4" ht="18.75" hidden="1" customHeight="1">
      <c r="A65" s="23" t="s">
        <v>28</v>
      </c>
      <c r="B65" s="51"/>
      <c r="C65" s="51"/>
      <c r="D65" s="81"/>
    </row>
    <row r="66" spans="1:4" ht="18" hidden="1" customHeight="1">
      <c r="A66" s="23" t="s">
        <v>29</v>
      </c>
      <c r="B66" s="51"/>
      <c r="C66" s="51"/>
      <c r="D66" s="81"/>
    </row>
    <row r="67" spans="1:4" ht="30" customHeight="1">
      <c r="A67" s="35" t="s">
        <v>42</v>
      </c>
      <c r="B67" s="51">
        <f>B68+B69</f>
        <v>170000</v>
      </c>
      <c r="C67" s="81"/>
      <c r="D67" s="81"/>
    </row>
    <row r="68" spans="1:4" ht="18.75" customHeight="1">
      <c r="A68" s="23" t="s">
        <v>28</v>
      </c>
      <c r="B68" s="51">
        <v>153000</v>
      </c>
      <c r="C68" s="81"/>
      <c r="D68" s="81"/>
    </row>
    <row r="69" spans="1:4" ht="19.5" customHeight="1">
      <c r="A69" s="23" t="s">
        <v>29</v>
      </c>
      <c r="B69" s="51">
        <v>17000</v>
      </c>
      <c r="C69" s="81"/>
      <c r="D69" s="81"/>
    </row>
    <row r="70" spans="1:4" ht="30" customHeight="1">
      <c r="A70" s="35" t="s">
        <v>43</v>
      </c>
      <c r="B70" s="51">
        <f>B71+B72</f>
        <v>340000</v>
      </c>
      <c r="C70" s="79"/>
      <c r="D70" s="79"/>
    </row>
    <row r="71" spans="1:4" ht="15.75" customHeight="1">
      <c r="A71" s="23" t="s">
        <v>28</v>
      </c>
      <c r="B71" s="51">
        <v>306000</v>
      </c>
      <c r="C71" s="79"/>
      <c r="D71" s="79"/>
    </row>
    <row r="72" spans="1:4" ht="18" customHeight="1">
      <c r="A72" s="23" t="s">
        <v>29</v>
      </c>
      <c r="B72" s="51">
        <v>34000</v>
      </c>
      <c r="C72" s="79"/>
      <c r="D72" s="79"/>
    </row>
    <row r="73" spans="1:4" ht="30" customHeight="1">
      <c r="A73" s="35" t="s">
        <v>44</v>
      </c>
      <c r="B73" s="51">
        <f>B74+B75</f>
        <v>221842.78</v>
      </c>
      <c r="C73" s="81"/>
      <c r="D73" s="81"/>
    </row>
    <row r="74" spans="1:4" ht="13.5" customHeight="1">
      <c r="A74" s="23" t="s">
        <v>28</v>
      </c>
      <c r="B74" s="108">
        <v>199658.5</v>
      </c>
      <c r="C74" s="81"/>
      <c r="D74" s="81"/>
    </row>
    <row r="75" spans="1:4" ht="15" customHeight="1">
      <c r="A75" s="23" t="s">
        <v>29</v>
      </c>
      <c r="B75" s="108">
        <v>22184.28</v>
      </c>
      <c r="C75" s="81"/>
      <c r="D75" s="81"/>
    </row>
    <row r="76" spans="1:4" ht="30" customHeight="1">
      <c r="A76" s="35" t="s">
        <v>45</v>
      </c>
      <c r="B76" s="51">
        <f>B77+B78</f>
        <v>550000</v>
      </c>
      <c r="C76" s="81"/>
      <c r="D76" s="81"/>
    </row>
    <row r="77" spans="1:4" ht="15" customHeight="1">
      <c r="A77" s="23" t="s">
        <v>28</v>
      </c>
      <c r="B77" s="51">
        <v>495000</v>
      </c>
      <c r="C77" s="81"/>
      <c r="D77" s="81"/>
    </row>
    <row r="78" spans="1:4" ht="16.5" customHeight="1">
      <c r="A78" s="23" t="s">
        <v>29</v>
      </c>
      <c r="B78" s="51">
        <v>55000</v>
      </c>
      <c r="C78" s="81"/>
      <c r="D78" s="81"/>
    </row>
    <row r="79" spans="1:4" ht="30" customHeight="1">
      <c r="A79" s="35" t="s">
        <v>46</v>
      </c>
      <c r="B79" s="51">
        <f>B80+B81</f>
        <v>600000</v>
      </c>
      <c r="C79" s="81"/>
      <c r="D79" s="81"/>
    </row>
    <row r="80" spans="1:4" ht="14.25" customHeight="1">
      <c r="A80" s="23" t="s">
        <v>28</v>
      </c>
      <c r="B80" s="51">
        <v>540000</v>
      </c>
      <c r="C80" s="81"/>
      <c r="D80" s="81"/>
    </row>
    <row r="81" spans="1:4" ht="16.5" customHeight="1">
      <c r="A81" s="23" t="s">
        <v>29</v>
      </c>
      <c r="B81" s="51">
        <v>60000</v>
      </c>
      <c r="C81" s="81"/>
      <c r="D81" s="81"/>
    </row>
    <row r="82" spans="1:4" ht="41.25" customHeight="1">
      <c r="A82" s="35" t="s">
        <v>47</v>
      </c>
      <c r="B82" s="51">
        <f>B83+B84</f>
        <v>14855327.529999999</v>
      </c>
      <c r="C82" s="89"/>
      <c r="D82" s="89"/>
    </row>
    <row r="83" spans="1:4" ht="20.25" customHeight="1">
      <c r="A83" s="23" t="s">
        <v>28</v>
      </c>
      <c r="B83" s="51">
        <v>13369794.779999999</v>
      </c>
      <c r="C83" s="89"/>
      <c r="D83" s="89"/>
    </row>
    <row r="84" spans="1:4" ht="18" customHeight="1">
      <c r="A84" s="23" t="s">
        <v>29</v>
      </c>
      <c r="B84" s="51">
        <v>1485532.75</v>
      </c>
      <c r="C84" s="89"/>
      <c r="D84" s="89"/>
    </row>
    <row r="85" spans="1:4" ht="30" customHeight="1">
      <c r="A85" s="35" t="s">
        <v>48</v>
      </c>
      <c r="B85" s="51">
        <f>B86+B87</f>
        <v>1351795</v>
      </c>
      <c r="C85" s="81"/>
      <c r="D85" s="81"/>
    </row>
    <row r="86" spans="1:4" ht="15.75" customHeight="1">
      <c r="A86" s="23" t="s">
        <v>28</v>
      </c>
      <c r="B86" s="51">
        <v>1216615.5</v>
      </c>
      <c r="C86" s="81"/>
      <c r="D86" s="81"/>
    </row>
    <row r="87" spans="1:4" ht="18" customHeight="1">
      <c r="A87" s="23" t="s">
        <v>29</v>
      </c>
      <c r="B87" s="51">
        <v>135179.5</v>
      </c>
      <c r="C87" s="81"/>
      <c r="D87" s="81"/>
    </row>
    <row r="88" spans="1:4" ht="30" customHeight="1">
      <c r="A88" s="35" t="s">
        <v>49</v>
      </c>
      <c r="B88" s="51">
        <f>B89+B90</f>
        <v>334000</v>
      </c>
      <c r="C88" s="81"/>
      <c r="D88" s="81"/>
    </row>
    <row r="89" spans="1:4" ht="16.5" customHeight="1">
      <c r="A89" s="23" t="s">
        <v>28</v>
      </c>
      <c r="B89" s="51">
        <v>300600</v>
      </c>
      <c r="C89" s="81"/>
      <c r="D89" s="81"/>
    </row>
    <row r="90" spans="1:4" ht="12.75" customHeight="1">
      <c r="A90" s="23" t="s">
        <v>29</v>
      </c>
      <c r="B90" s="51">
        <v>33400</v>
      </c>
      <c r="C90" s="81"/>
      <c r="D90" s="81"/>
    </row>
    <row r="91" spans="1:4" ht="30" customHeight="1">
      <c r="A91" s="35" t="s">
        <v>50</v>
      </c>
      <c r="B91" s="51">
        <f>B92+B93</f>
        <v>519188</v>
      </c>
      <c r="C91" s="81"/>
      <c r="D91" s="81"/>
    </row>
    <row r="92" spans="1:4" ht="15.75" customHeight="1">
      <c r="A92" s="23" t="s">
        <v>28</v>
      </c>
      <c r="B92" s="51">
        <v>467269.2</v>
      </c>
      <c r="C92" s="81"/>
      <c r="D92" s="81"/>
    </row>
    <row r="93" spans="1:4" ht="17.25" customHeight="1">
      <c r="A93" s="23" t="s">
        <v>29</v>
      </c>
      <c r="B93" s="51">
        <v>51918.8</v>
      </c>
      <c r="C93" s="81"/>
      <c r="D93" s="81"/>
    </row>
    <row r="94" spans="1:4" ht="30" customHeight="1">
      <c r="A94" s="35" t="s">
        <v>51</v>
      </c>
      <c r="B94" s="51">
        <f>B95+B96</f>
        <v>210812</v>
      </c>
      <c r="C94" s="81"/>
      <c r="D94" s="81"/>
    </row>
    <row r="95" spans="1:4" ht="18" customHeight="1">
      <c r="A95" s="23" t="s">
        <v>28</v>
      </c>
      <c r="B95" s="51">
        <v>189730.8</v>
      </c>
      <c r="C95" s="81"/>
      <c r="D95" s="81"/>
    </row>
    <row r="96" spans="1:4" ht="16.5" customHeight="1">
      <c r="A96" s="23" t="s">
        <v>29</v>
      </c>
      <c r="B96" s="51">
        <v>21081.200000000001</v>
      </c>
      <c r="C96" s="81"/>
      <c r="D96" s="81"/>
    </row>
    <row r="97" spans="1:4" ht="30" customHeight="1">
      <c r="A97" s="35" t="s">
        <v>52</v>
      </c>
      <c r="B97" s="51">
        <f>B98+B99</f>
        <v>370000</v>
      </c>
      <c r="C97" s="81"/>
      <c r="D97" s="81"/>
    </row>
    <row r="98" spans="1:4" ht="13.5" customHeight="1">
      <c r="A98" s="23" t="s">
        <v>28</v>
      </c>
      <c r="B98" s="51">
        <v>333000</v>
      </c>
      <c r="C98" s="81"/>
      <c r="D98" s="81"/>
    </row>
    <row r="99" spans="1:4" ht="15.75" customHeight="1">
      <c r="A99" s="23" t="s">
        <v>29</v>
      </c>
      <c r="B99" s="51">
        <v>37000</v>
      </c>
      <c r="C99" s="81"/>
      <c r="D99" s="81"/>
    </row>
    <row r="100" spans="1:4" ht="29.25" customHeight="1">
      <c r="A100" s="23" t="s">
        <v>53</v>
      </c>
      <c r="B100" s="108">
        <f>B101+B102</f>
        <v>222222.23</v>
      </c>
      <c r="C100" s="79"/>
      <c r="D100" s="79"/>
    </row>
    <row r="101" spans="1:4" ht="15" customHeight="1">
      <c r="A101" s="23" t="s">
        <v>28</v>
      </c>
      <c r="B101" s="108">
        <v>200000</v>
      </c>
      <c r="C101" s="79"/>
      <c r="D101" s="79"/>
    </row>
    <row r="102" spans="1:4" ht="14.25" customHeight="1">
      <c r="A102" s="23" t="s">
        <v>29</v>
      </c>
      <c r="B102" s="108">
        <v>22222.23</v>
      </c>
      <c r="C102" s="79"/>
      <c r="D102" s="79"/>
    </row>
    <row r="103" spans="1:4" ht="30" customHeight="1">
      <c r="A103" s="35" t="s">
        <v>54</v>
      </c>
      <c r="B103" s="51">
        <f>B104+B105</f>
        <v>120000</v>
      </c>
      <c r="C103" s="81"/>
      <c r="D103" s="81"/>
    </row>
    <row r="104" spans="1:4" ht="16.5" customHeight="1">
      <c r="A104" s="23" t="s">
        <v>28</v>
      </c>
      <c r="B104" s="51">
        <v>108000</v>
      </c>
      <c r="C104" s="81"/>
      <c r="D104" s="81"/>
    </row>
    <row r="105" spans="1:4" ht="18.75" customHeight="1">
      <c r="A105" s="23" t="s">
        <v>29</v>
      </c>
      <c r="B105" s="51">
        <v>12000</v>
      </c>
      <c r="C105" s="81"/>
      <c r="D105" s="81"/>
    </row>
    <row r="106" spans="1:4" ht="30" customHeight="1">
      <c r="A106" s="35" t="s">
        <v>55</v>
      </c>
      <c r="B106" s="51">
        <f>B107+B108</f>
        <v>540000</v>
      </c>
      <c r="C106" s="81"/>
      <c r="D106" s="81"/>
    </row>
    <row r="107" spans="1:4" ht="15.75" customHeight="1">
      <c r="A107" s="23" t="s">
        <v>28</v>
      </c>
      <c r="B107" s="51">
        <v>486000</v>
      </c>
      <c r="C107" s="81"/>
      <c r="D107" s="81"/>
    </row>
    <row r="108" spans="1:4" ht="18" customHeight="1">
      <c r="A108" s="23" t="s">
        <v>29</v>
      </c>
      <c r="B108" s="51">
        <v>54000</v>
      </c>
      <c r="C108" s="81"/>
      <c r="D108" s="81"/>
    </row>
    <row r="109" spans="1:4" ht="30" customHeight="1">
      <c r="A109" s="35" t="s">
        <v>56</v>
      </c>
      <c r="B109" s="51">
        <f>B110+B111</f>
        <v>1632118</v>
      </c>
      <c r="C109" s="81"/>
      <c r="D109" s="89"/>
    </row>
    <row r="110" spans="1:4" ht="19.5" customHeight="1">
      <c r="A110" s="23" t="s">
        <v>28</v>
      </c>
      <c r="B110" s="51">
        <v>1468906.2</v>
      </c>
      <c r="C110" s="81"/>
      <c r="D110" s="89"/>
    </row>
    <row r="111" spans="1:4" ht="21" customHeight="1">
      <c r="A111" s="23" t="s">
        <v>29</v>
      </c>
      <c r="B111" s="51">
        <v>163211.79999999999</v>
      </c>
      <c r="C111" s="81"/>
      <c r="D111" s="89"/>
    </row>
    <row r="112" spans="1:4" ht="30" customHeight="1">
      <c r="A112" s="35" t="s">
        <v>57</v>
      </c>
      <c r="B112" s="51">
        <f>B113+B114</f>
        <v>1738994.58</v>
      </c>
      <c r="C112" s="81"/>
      <c r="D112" s="81"/>
    </row>
    <row r="113" spans="1:9" ht="19.5" customHeight="1">
      <c r="A113" s="23" t="s">
        <v>28</v>
      </c>
      <c r="B113" s="51">
        <v>1565095.12</v>
      </c>
      <c r="C113" s="81"/>
      <c r="D113" s="81"/>
    </row>
    <row r="114" spans="1:9" ht="18.75" customHeight="1">
      <c r="A114" s="23" t="s">
        <v>29</v>
      </c>
      <c r="B114" s="51">
        <v>173899.46</v>
      </c>
      <c r="C114" s="81"/>
      <c r="D114" s="81"/>
    </row>
    <row r="115" spans="1:9" ht="30" customHeight="1">
      <c r="A115" s="35" t="s">
        <v>58</v>
      </c>
      <c r="B115" s="51">
        <f>B116+B117</f>
        <v>1049059.8700000001</v>
      </c>
      <c r="C115" s="81"/>
      <c r="D115" s="81"/>
    </row>
    <row r="116" spans="1:9" ht="21" customHeight="1">
      <c r="A116" s="23" t="s">
        <v>28</v>
      </c>
      <c r="B116" s="51">
        <v>944153.88</v>
      </c>
      <c r="C116" s="81"/>
      <c r="D116" s="81"/>
    </row>
    <row r="117" spans="1:9" ht="17.25" customHeight="1">
      <c r="A117" s="23" t="s">
        <v>29</v>
      </c>
      <c r="B117" s="51">
        <v>104905.99</v>
      </c>
      <c r="C117" s="81"/>
      <c r="D117" s="81"/>
    </row>
    <row r="118" spans="1:9" ht="30" customHeight="1">
      <c r="A118" s="35" t="s">
        <v>59</v>
      </c>
      <c r="B118" s="51">
        <f>B119+B120</f>
        <v>1537390</v>
      </c>
      <c r="C118" s="81"/>
      <c r="D118" s="81"/>
    </row>
    <row r="119" spans="1:9" ht="18.75" customHeight="1">
      <c r="A119" s="23" t="s">
        <v>28</v>
      </c>
      <c r="B119" s="51">
        <v>1383651</v>
      </c>
      <c r="C119" s="81"/>
      <c r="D119" s="81"/>
    </row>
    <row r="120" spans="1:9" ht="21" customHeight="1">
      <c r="A120" s="23" t="s">
        <v>29</v>
      </c>
      <c r="B120" s="51">
        <v>153739</v>
      </c>
      <c r="C120" s="81"/>
      <c r="D120" s="81"/>
    </row>
    <row r="121" spans="1:9" ht="30" customHeight="1">
      <c r="A121" s="35" t="s">
        <v>60</v>
      </c>
      <c r="B121" s="51">
        <f>B122+B123</f>
        <v>450000</v>
      </c>
      <c r="C121" s="81"/>
      <c r="D121" s="81"/>
    </row>
    <row r="122" spans="1:9" ht="18.75" customHeight="1">
      <c r="A122" s="23" t="s">
        <v>28</v>
      </c>
      <c r="B122" s="51">
        <v>405000</v>
      </c>
      <c r="C122" s="81"/>
      <c r="D122" s="81"/>
    </row>
    <row r="123" spans="1:9" ht="19.5" customHeight="1">
      <c r="A123" s="23" t="s">
        <v>29</v>
      </c>
      <c r="B123" s="51">
        <v>45000</v>
      </c>
      <c r="C123" s="81"/>
      <c r="D123" s="81"/>
    </row>
    <row r="124" spans="1:9" ht="29.25" customHeight="1">
      <c r="A124" s="35" t="s">
        <v>61</v>
      </c>
      <c r="B124" s="51">
        <f>B125+B126</f>
        <v>3315555.56</v>
      </c>
      <c r="C124" s="79"/>
      <c r="D124" s="79"/>
    </row>
    <row r="125" spans="1:9" ht="15.75" customHeight="1">
      <c r="A125" s="23" t="s">
        <v>28</v>
      </c>
      <c r="B125" s="51">
        <v>2984000</v>
      </c>
      <c r="C125" s="81"/>
      <c r="D125" s="79"/>
    </row>
    <row r="126" spans="1:9" ht="17.25" customHeight="1">
      <c r="A126" s="23" t="s">
        <v>29</v>
      </c>
      <c r="B126" s="51">
        <v>331555.56</v>
      </c>
      <c r="C126" s="81"/>
      <c r="D126" s="79"/>
    </row>
    <row r="127" spans="1:9" ht="58.5" customHeight="1">
      <c r="A127" s="33" t="s">
        <v>62</v>
      </c>
      <c r="B127" s="92">
        <f>B128+B129</f>
        <v>0</v>
      </c>
      <c r="C127" s="79"/>
      <c r="D127" s="79"/>
      <c r="E127" s="92">
        <f>E128+E129</f>
        <v>5700000</v>
      </c>
      <c r="F127" s="74">
        <f>E127-B196-B199</f>
        <v>-664039.63999999966</v>
      </c>
      <c r="G127" s="74">
        <f>E127+B202</f>
        <v>5700000.1900000004</v>
      </c>
      <c r="H127" s="74">
        <f>B196+B199</f>
        <v>6364039.6399999997</v>
      </c>
      <c r="I127" s="74">
        <f>G127-H127</f>
        <v>-664039.44999999925</v>
      </c>
    </row>
    <row r="128" spans="1:9" ht="21.75" customHeight="1">
      <c r="A128" s="23" t="s">
        <v>28</v>
      </c>
      <c r="B128" s="92">
        <v>0</v>
      </c>
      <c r="C128" s="79"/>
      <c r="D128" s="79"/>
      <c r="E128" s="92">
        <v>5130000</v>
      </c>
      <c r="F128" s="74">
        <f>E128-B197-B200</f>
        <v>-597635.66999999993</v>
      </c>
      <c r="G128" s="74">
        <f>E128+B203</f>
        <v>5130000.1500000004</v>
      </c>
      <c r="H128" s="74">
        <f>B197+B200</f>
        <v>5727635.6699999999</v>
      </c>
      <c r="I128" s="74">
        <f>G128-H128</f>
        <v>-597635.51999999955</v>
      </c>
    </row>
    <row r="129" spans="1:9" ht="15.75" customHeight="1">
      <c r="A129" s="23" t="s">
        <v>29</v>
      </c>
      <c r="B129" s="92">
        <v>0</v>
      </c>
      <c r="C129" s="79"/>
      <c r="D129" s="79"/>
      <c r="E129" s="92">
        <v>570000</v>
      </c>
      <c r="F129" s="74">
        <f>E129-B198-B201</f>
        <v>-66403.969999999972</v>
      </c>
      <c r="G129" s="74">
        <f>E129+B204</f>
        <v>570000.04</v>
      </c>
      <c r="H129" s="74">
        <f>B198+B201</f>
        <v>636403.97</v>
      </c>
      <c r="I129" s="74">
        <f>G129-H129</f>
        <v>-66403.929999999935</v>
      </c>
    </row>
    <row r="130" spans="1:9" ht="36.75" customHeight="1">
      <c r="A130" s="33" t="s">
        <v>63</v>
      </c>
      <c r="B130" s="51">
        <f>B131+B132</f>
        <v>0</v>
      </c>
      <c r="C130" s="79"/>
      <c r="D130" s="79"/>
    </row>
    <row r="131" spans="1:9" ht="15.75" customHeight="1">
      <c r="A131" s="23" t="s">
        <v>28</v>
      </c>
      <c r="B131" s="51"/>
      <c r="C131" s="79"/>
      <c r="D131" s="79"/>
    </row>
    <row r="132" spans="1:9" ht="15.75" customHeight="1">
      <c r="A132" s="23" t="s">
        <v>29</v>
      </c>
      <c r="B132" s="51"/>
      <c r="C132" s="79"/>
      <c r="D132" s="79"/>
    </row>
    <row r="133" spans="1:9" ht="65.25" customHeight="1">
      <c r="A133" s="41" t="s">
        <v>64</v>
      </c>
      <c r="B133" s="93"/>
      <c r="C133" s="79"/>
      <c r="D133" s="79"/>
      <c r="E133" s="93">
        <f>E134+E135</f>
        <v>1640674.52</v>
      </c>
    </row>
    <row r="134" spans="1:9" ht="15.75" customHeight="1">
      <c r="A134" s="23" t="s">
        <v>28</v>
      </c>
      <c r="B134" s="93"/>
      <c r="C134" s="79"/>
      <c r="D134" s="79"/>
      <c r="E134" s="93">
        <v>1476607.07</v>
      </c>
    </row>
    <row r="135" spans="1:9" ht="15.75" customHeight="1">
      <c r="A135" s="23" t="s">
        <v>29</v>
      </c>
      <c r="B135" s="93"/>
      <c r="C135" s="79"/>
      <c r="D135" s="79"/>
      <c r="E135" s="93">
        <v>164067.45000000001</v>
      </c>
    </row>
    <row r="136" spans="1:9" ht="54" customHeight="1">
      <c r="A136" s="41" t="s">
        <v>65</v>
      </c>
      <c r="B136" s="94"/>
      <c r="C136" s="79"/>
      <c r="D136" s="79"/>
      <c r="E136" s="94">
        <f>E137+E138</f>
        <v>2083154.84</v>
      </c>
    </row>
    <row r="137" spans="1:9" ht="15.75" customHeight="1">
      <c r="A137" s="23" t="s">
        <v>28</v>
      </c>
      <c r="B137" s="94"/>
      <c r="C137" s="79"/>
      <c r="D137" s="79"/>
      <c r="E137" s="94">
        <v>1874839.36</v>
      </c>
    </row>
    <row r="138" spans="1:9" ht="15.75" customHeight="1">
      <c r="A138" s="23" t="s">
        <v>29</v>
      </c>
      <c r="B138" s="94"/>
      <c r="C138" s="79"/>
      <c r="D138" s="79"/>
      <c r="E138" s="94">
        <v>208315.48</v>
      </c>
    </row>
    <row r="139" spans="1:9" ht="51" customHeight="1">
      <c r="A139" s="41" t="s">
        <v>66</v>
      </c>
      <c r="B139" s="95"/>
      <c r="C139" s="79"/>
      <c r="D139" s="79"/>
      <c r="E139" s="95">
        <f>E140+E141</f>
        <v>737901.55</v>
      </c>
    </row>
    <row r="140" spans="1:9" ht="15.75" customHeight="1">
      <c r="A140" s="23" t="s">
        <v>28</v>
      </c>
      <c r="B140" s="95"/>
      <c r="C140" s="79"/>
      <c r="D140" s="79"/>
      <c r="E140" s="95">
        <v>664111.39</v>
      </c>
    </row>
    <row r="141" spans="1:9" ht="15.75" customHeight="1">
      <c r="A141" s="23" t="s">
        <v>29</v>
      </c>
      <c r="B141" s="95"/>
      <c r="C141" s="79"/>
      <c r="D141" s="79"/>
      <c r="E141" s="95">
        <v>73790.16</v>
      </c>
    </row>
    <row r="142" spans="1:9" ht="56.25" customHeight="1">
      <c r="A142" s="41" t="s">
        <v>67</v>
      </c>
      <c r="B142" s="96"/>
      <c r="C142" s="79"/>
      <c r="D142" s="79"/>
      <c r="E142" s="96">
        <f>E143+E144</f>
        <v>5920908.0700000003</v>
      </c>
      <c r="F142" s="74">
        <f>E142+E139+E136+E133</f>
        <v>10382638.98</v>
      </c>
    </row>
    <row r="143" spans="1:9" ht="15.75" customHeight="1">
      <c r="A143" s="23" t="s">
        <v>28</v>
      </c>
      <c r="B143" s="96"/>
      <c r="C143" s="79"/>
      <c r="D143" s="79"/>
      <c r="E143" s="96">
        <v>5328817.25</v>
      </c>
      <c r="F143" s="74">
        <f>E143+E140+E137+E134</f>
        <v>9344375.0700000003</v>
      </c>
    </row>
    <row r="144" spans="1:9" ht="15.75" customHeight="1">
      <c r="A144" s="23" t="s">
        <v>29</v>
      </c>
      <c r="B144" s="96"/>
      <c r="C144" s="79"/>
      <c r="D144" s="79"/>
      <c r="E144" s="96">
        <v>592090.81999999995</v>
      </c>
      <c r="F144" s="74">
        <f>E144+E141+E138+E135</f>
        <v>1038263.9099999999</v>
      </c>
    </row>
    <row r="145" spans="1:6" ht="29.25" customHeight="1">
      <c r="A145" s="41" t="s">
        <v>68</v>
      </c>
      <c r="B145" s="51">
        <f>B146+B147</f>
        <v>2832338.8</v>
      </c>
      <c r="C145" s="79"/>
      <c r="D145" s="79"/>
      <c r="F145" s="74"/>
    </row>
    <row r="146" spans="1:6" ht="15.75" customHeight="1">
      <c r="A146" s="23" t="s">
        <v>28</v>
      </c>
      <c r="B146" s="51">
        <v>2549104.92</v>
      </c>
      <c r="C146" s="79"/>
      <c r="D146" s="79"/>
      <c r="F146" s="74"/>
    </row>
    <row r="147" spans="1:6" ht="15.75" customHeight="1">
      <c r="A147" s="23" t="s">
        <v>29</v>
      </c>
      <c r="B147" s="51">
        <v>283233.88</v>
      </c>
      <c r="C147" s="79"/>
      <c r="D147" s="79"/>
      <c r="F147" s="74"/>
    </row>
    <row r="148" spans="1:6" ht="41.25" customHeight="1">
      <c r="A148" s="41" t="s">
        <v>69</v>
      </c>
      <c r="B148" s="51">
        <f>B149+B150</f>
        <v>994410.76</v>
      </c>
      <c r="C148" s="79"/>
      <c r="D148" s="79"/>
      <c r="F148" s="74"/>
    </row>
    <row r="149" spans="1:6" ht="15.75" customHeight="1">
      <c r="A149" s="23" t="s">
        <v>28</v>
      </c>
      <c r="B149" s="51">
        <v>882625.96</v>
      </c>
      <c r="C149" s="79"/>
      <c r="D149" s="79"/>
      <c r="F149" s="74"/>
    </row>
    <row r="150" spans="1:6" ht="15.75" customHeight="1">
      <c r="A150" s="23" t="s">
        <v>29</v>
      </c>
      <c r="B150" s="51">
        <v>111784.8</v>
      </c>
      <c r="C150" s="79"/>
      <c r="D150" s="79"/>
      <c r="F150" s="74"/>
    </row>
    <row r="151" spans="1:6" ht="40.5" customHeight="1">
      <c r="A151" s="41" t="s">
        <v>70</v>
      </c>
      <c r="B151" s="51">
        <f>B152+B153</f>
        <v>8753747.3200000003</v>
      </c>
      <c r="C151" s="79"/>
      <c r="D151" s="79"/>
      <c r="F151" s="74"/>
    </row>
    <row r="152" spans="1:6" ht="15.75" customHeight="1">
      <c r="A152" s="23" t="s">
        <v>28</v>
      </c>
      <c r="B152" s="51">
        <v>7873973.7199999997</v>
      </c>
      <c r="C152" s="79"/>
      <c r="D152" s="79"/>
      <c r="F152" s="74"/>
    </row>
    <row r="153" spans="1:6" ht="15.75" customHeight="1">
      <c r="A153" s="23" t="s">
        <v>29</v>
      </c>
      <c r="B153" s="51">
        <v>879773.6</v>
      </c>
      <c r="C153" s="79"/>
      <c r="D153" s="79"/>
      <c r="F153" s="74"/>
    </row>
    <row r="154" spans="1:6" ht="37.5" customHeight="1">
      <c r="A154" s="41" t="s">
        <v>71</v>
      </c>
      <c r="B154" s="51">
        <f>B155+B156</f>
        <v>446034.67</v>
      </c>
      <c r="C154" s="79"/>
      <c r="D154" s="79"/>
      <c r="F154" s="74"/>
    </row>
    <row r="155" spans="1:6" ht="15.75" customHeight="1">
      <c r="A155" s="23" t="s">
        <v>28</v>
      </c>
      <c r="B155" s="51">
        <v>384639.67</v>
      </c>
      <c r="C155" s="79"/>
      <c r="D155" s="79"/>
      <c r="F155" s="74"/>
    </row>
    <row r="156" spans="1:6" ht="15.75" customHeight="1">
      <c r="A156" s="23" t="s">
        <v>29</v>
      </c>
      <c r="B156" s="51">
        <v>61395</v>
      </c>
      <c r="C156" s="79"/>
      <c r="D156" s="79"/>
      <c r="F156" s="74"/>
    </row>
    <row r="157" spans="1:6" ht="46.5" customHeight="1">
      <c r="A157" s="41" t="s">
        <v>72</v>
      </c>
      <c r="B157" s="51">
        <f>B158+B159</f>
        <v>310270.84999999998</v>
      </c>
      <c r="C157" s="51">
        <f>C158+C159</f>
        <v>0</v>
      </c>
      <c r="D157" s="79"/>
      <c r="F157" s="74"/>
    </row>
    <row r="158" spans="1:6" ht="15.75" customHeight="1">
      <c r="A158" s="23" t="s">
        <v>28</v>
      </c>
      <c r="B158" s="51">
        <v>279087.84999999998</v>
      </c>
      <c r="C158" s="79"/>
      <c r="D158" s="79"/>
      <c r="F158" s="74"/>
    </row>
    <row r="159" spans="1:6" ht="15.75" customHeight="1">
      <c r="A159" s="23" t="s">
        <v>29</v>
      </c>
      <c r="B159" s="51">
        <v>31183</v>
      </c>
      <c r="C159" s="79"/>
      <c r="D159" s="79"/>
      <c r="F159" s="74"/>
    </row>
    <row r="160" spans="1:6" ht="37.5" customHeight="1">
      <c r="A160" s="113" t="s">
        <v>73</v>
      </c>
      <c r="B160" s="51">
        <f>B161+B162</f>
        <v>1242870</v>
      </c>
      <c r="C160" s="51">
        <f>C161+C162</f>
        <v>0</v>
      </c>
      <c r="D160" s="79"/>
      <c r="F160" s="74"/>
    </row>
    <row r="161" spans="1:6" ht="15.75" customHeight="1">
      <c r="A161" s="23" t="s">
        <v>28</v>
      </c>
      <c r="B161" s="98">
        <v>1118583</v>
      </c>
      <c r="C161" s="98">
        <v>0</v>
      </c>
      <c r="D161" s="79"/>
      <c r="F161" s="74"/>
    </row>
    <row r="162" spans="1:6" ht="15.75" customHeight="1">
      <c r="A162" s="23" t="s">
        <v>29</v>
      </c>
      <c r="B162" s="98">
        <v>124287</v>
      </c>
      <c r="C162" s="98">
        <v>0</v>
      </c>
      <c r="D162" s="79"/>
      <c r="F162" s="74"/>
    </row>
    <row r="163" spans="1:6" ht="42.75" customHeight="1">
      <c r="A163" s="113" t="s">
        <v>76</v>
      </c>
      <c r="B163" s="51">
        <f>B164+B165</f>
        <v>397804.52</v>
      </c>
      <c r="C163" s="51">
        <f>C164+C165</f>
        <v>3445416.48</v>
      </c>
      <c r="D163" s="79"/>
      <c r="F163" s="74">
        <f>B163+C163</f>
        <v>3843221</v>
      </c>
    </row>
    <row r="164" spans="1:6" ht="15.75" customHeight="1">
      <c r="A164" s="23" t="s">
        <v>28</v>
      </c>
      <c r="B164" s="98">
        <v>358024.06</v>
      </c>
      <c r="C164" s="98">
        <v>3100874.83</v>
      </c>
      <c r="D164" s="79"/>
      <c r="F164" s="74"/>
    </row>
    <row r="165" spans="1:6" ht="15.75" customHeight="1">
      <c r="A165" s="23" t="s">
        <v>29</v>
      </c>
      <c r="B165" s="98">
        <v>39780.46</v>
      </c>
      <c r="C165" s="98">
        <v>344541.65</v>
      </c>
      <c r="D165" s="79"/>
      <c r="F165" s="74"/>
    </row>
    <row r="166" spans="1:6" ht="39" customHeight="1">
      <c r="A166" s="113" t="s">
        <v>79</v>
      </c>
      <c r="B166" s="51">
        <f>B167+B168</f>
        <v>2083154.8599999999</v>
      </c>
      <c r="C166" s="51">
        <f>C167+C168</f>
        <v>4374625.1399999997</v>
      </c>
      <c r="D166" s="79"/>
      <c r="F166" s="74">
        <f>B166+C166</f>
        <v>6457780</v>
      </c>
    </row>
    <row r="167" spans="1:6" ht="15.75" customHeight="1">
      <c r="A167" s="23" t="s">
        <v>28</v>
      </c>
      <c r="B167" s="98">
        <v>1874839.39</v>
      </c>
      <c r="C167" s="98">
        <v>3937162.61</v>
      </c>
      <c r="D167" s="79"/>
      <c r="F167" s="74"/>
    </row>
    <row r="168" spans="1:6" ht="15.75" customHeight="1">
      <c r="A168" s="23" t="s">
        <v>29</v>
      </c>
      <c r="B168" s="114">
        <v>208315.47</v>
      </c>
      <c r="C168" s="98">
        <v>437462.53</v>
      </c>
      <c r="D168" s="79"/>
      <c r="F168" s="74"/>
    </row>
    <row r="169" spans="1:6" ht="34.5" customHeight="1">
      <c r="A169" s="113" t="s">
        <v>82</v>
      </c>
      <c r="B169" s="51">
        <f>B170+B171</f>
        <v>280379</v>
      </c>
      <c r="C169" s="51">
        <f>C170+C171</f>
        <v>0</v>
      </c>
      <c r="D169" s="79"/>
      <c r="E169" s="74">
        <f>B169+B172+B175</f>
        <v>737901.35000000009</v>
      </c>
      <c r="F169" s="74">
        <f>B169+C169</f>
        <v>280379</v>
      </c>
    </row>
    <row r="170" spans="1:6" ht="15.75" customHeight="1">
      <c r="A170" s="23" t="s">
        <v>28</v>
      </c>
      <c r="B170" s="98">
        <v>252341.1</v>
      </c>
      <c r="C170" s="98">
        <v>0</v>
      </c>
      <c r="D170" s="79"/>
      <c r="F170" s="74"/>
    </row>
    <row r="171" spans="1:6" ht="15.75" customHeight="1">
      <c r="A171" s="23" t="s">
        <v>29</v>
      </c>
      <c r="B171" s="98">
        <v>28037.9</v>
      </c>
      <c r="C171" s="98">
        <v>0</v>
      </c>
      <c r="D171" s="79"/>
      <c r="F171" s="74"/>
    </row>
    <row r="172" spans="1:6" ht="33.75" customHeight="1">
      <c r="A172" s="113" t="s">
        <v>85</v>
      </c>
      <c r="B172" s="51">
        <f>B173+B174</f>
        <v>291838.8</v>
      </c>
      <c r="C172" s="51">
        <f>C173+C174</f>
        <v>0</v>
      </c>
      <c r="D172" s="79"/>
      <c r="F172" s="74">
        <f>B172+C172</f>
        <v>291838.8</v>
      </c>
    </row>
    <row r="173" spans="1:6" ht="15.75" customHeight="1">
      <c r="A173" s="23" t="s">
        <v>28</v>
      </c>
      <c r="B173" s="98">
        <v>262654.92</v>
      </c>
      <c r="C173" s="98">
        <v>0</v>
      </c>
      <c r="D173" s="79"/>
      <c r="F173" s="74"/>
    </row>
    <row r="174" spans="1:6" ht="15.75" customHeight="1">
      <c r="A174" s="23" t="s">
        <v>29</v>
      </c>
      <c r="B174" s="98">
        <v>29183.88</v>
      </c>
      <c r="C174" s="98">
        <v>0</v>
      </c>
      <c r="D174" s="79"/>
      <c r="F174" s="74"/>
    </row>
    <row r="175" spans="1:6" ht="36.75" customHeight="1">
      <c r="A175" s="113" t="s">
        <v>88</v>
      </c>
      <c r="B175" s="51">
        <f>B176+B177</f>
        <v>165683.55000000002</v>
      </c>
      <c r="C175" s="51">
        <f>C176+C177</f>
        <v>310894.45</v>
      </c>
      <c r="D175" s="79"/>
      <c r="E175" s="74">
        <f>C175+C178+C181+C184</f>
        <v>1549593.45</v>
      </c>
      <c r="F175" s="74">
        <f>B175+C175</f>
        <v>476578</v>
      </c>
    </row>
    <row r="176" spans="1:6" ht="15.75" customHeight="1">
      <c r="A176" s="23" t="s">
        <v>28</v>
      </c>
      <c r="B176" s="98">
        <v>149115.20000000001</v>
      </c>
      <c r="C176" s="98">
        <v>279805</v>
      </c>
      <c r="D176" s="79"/>
      <c r="F176" s="74"/>
    </row>
    <row r="177" spans="1:8" ht="15.75" customHeight="1">
      <c r="A177" s="23" t="s">
        <v>29</v>
      </c>
      <c r="B177" s="98">
        <v>16568.349999999999</v>
      </c>
      <c r="C177" s="98">
        <v>31089.45</v>
      </c>
      <c r="D177" s="79"/>
      <c r="F177" s="74"/>
    </row>
    <row r="178" spans="1:8" ht="34.5" customHeight="1">
      <c r="A178" s="113" t="s">
        <v>91</v>
      </c>
      <c r="B178" s="51">
        <f>B179+B180</f>
        <v>0</v>
      </c>
      <c r="C178" s="51">
        <f>C179+C180</f>
        <v>291684</v>
      </c>
      <c r="D178" s="79"/>
      <c r="F178" s="74">
        <f>B178+C178</f>
        <v>291684</v>
      </c>
    </row>
    <row r="179" spans="1:8" ht="15.75" customHeight="1">
      <c r="A179" s="23" t="s">
        <v>28</v>
      </c>
      <c r="B179" s="98">
        <v>0</v>
      </c>
      <c r="C179" s="98">
        <v>262515.59999999998</v>
      </c>
      <c r="D179" s="79"/>
      <c r="F179" s="74"/>
    </row>
    <row r="180" spans="1:8" ht="15.75" customHeight="1">
      <c r="A180" s="23" t="s">
        <v>29</v>
      </c>
      <c r="B180" s="98">
        <v>0</v>
      </c>
      <c r="C180" s="98">
        <v>29168.400000000001</v>
      </c>
      <c r="D180" s="79"/>
    </row>
    <row r="181" spans="1:8" ht="36.75" customHeight="1">
      <c r="A181" s="113" t="s">
        <v>94</v>
      </c>
      <c r="B181" s="51">
        <f>B182+B183</f>
        <v>0</v>
      </c>
      <c r="C181" s="51">
        <f>C182+C183</f>
        <v>291684</v>
      </c>
      <c r="D181" s="79"/>
      <c r="F181" s="74">
        <f>B181+C181</f>
        <v>291684</v>
      </c>
    </row>
    <row r="182" spans="1:8" ht="15.75" customHeight="1">
      <c r="A182" s="23" t="s">
        <v>28</v>
      </c>
      <c r="B182" s="98">
        <v>0</v>
      </c>
      <c r="C182" s="98">
        <v>262515.59999999998</v>
      </c>
      <c r="D182" s="79"/>
      <c r="F182" s="74"/>
    </row>
    <row r="183" spans="1:8" ht="15.75" customHeight="1">
      <c r="A183" s="23" t="s">
        <v>29</v>
      </c>
      <c r="B183" s="98">
        <v>0</v>
      </c>
      <c r="C183" s="98">
        <v>29168.400000000001</v>
      </c>
      <c r="D183" s="79"/>
      <c r="F183" s="74"/>
    </row>
    <row r="184" spans="1:8" ht="35.25" customHeight="1">
      <c r="A184" s="113" t="s">
        <v>95</v>
      </c>
      <c r="B184" s="51">
        <f>B185+B186</f>
        <v>0</v>
      </c>
      <c r="C184" s="51">
        <f>C185+C186</f>
        <v>655331</v>
      </c>
      <c r="D184" s="79"/>
      <c r="F184" s="74">
        <f>B184+C184</f>
        <v>655331</v>
      </c>
    </row>
    <row r="185" spans="1:8" ht="15.75" customHeight="1">
      <c r="A185" s="23" t="s">
        <v>28</v>
      </c>
      <c r="B185" s="98">
        <v>0</v>
      </c>
      <c r="C185" s="98">
        <v>589797.9</v>
      </c>
      <c r="D185" s="79"/>
      <c r="F185" s="74"/>
    </row>
    <row r="186" spans="1:8" ht="15.75" customHeight="1">
      <c r="A186" s="23" t="s">
        <v>29</v>
      </c>
      <c r="B186" s="98">
        <v>0</v>
      </c>
      <c r="C186" s="98">
        <v>65533.1</v>
      </c>
      <c r="D186" s="79"/>
      <c r="E186" s="74">
        <f>SUM(E169:E185)</f>
        <v>2287494.7999999998</v>
      </c>
      <c r="F186" s="74">
        <f>SUM(F169:F185)</f>
        <v>2287494.7999999998</v>
      </c>
    </row>
    <row r="187" spans="1:8" ht="33.75" customHeight="1">
      <c r="A187" s="113" t="s">
        <v>98</v>
      </c>
      <c r="B187" s="51">
        <f>B188+B189</f>
        <v>1069146</v>
      </c>
      <c r="C187" s="51">
        <f>C188+C189</f>
        <v>0</v>
      </c>
      <c r="D187" s="79"/>
      <c r="F187" s="74"/>
    </row>
    <row r="188" spans="1:8" ht="15.75" customHeight="1">
      <c r="A188" s="23" t="s">
        <v>28</v>
      </c>
      <c r="B188" s="98">
        <v>962231.4</v>
      </c>
      <c r="C188" s="98">
        <v>0</v>
      </c>
      <c r="D188" s="79"/>
      <c r="F188" s="74"/>
    </row>
    <row r="189" spans="1:8" ht="15.75" customHeight="1">
      <c r="A189" s="23" t="s">
        <v>29</v>
      </c>
      <c r="B189" s="98">
        <v>106914.6</v>
      </c>
      <c r="C189" s="98">
        <v>0</v>
      </c>
      <c r="D189" s="79"/>
      <c r="F189" s="74"/>
    </row>
    <row r="190" spans="1:8" ht="36" customHeight="1">
      <c r="A190" s="113" t="s">
        <v>101</v>
      </c>
      <c r="B190" s="51">
        <f>B191+B192</f>
        <v>4851762.05</v>
      </c>
      <c r="C190" s="51">
        <f>C191+C192</f>
        <v>12433906.949999999</v>
      </c>
      <c r="D190" s="79"/>
      <c r="E190" s="115">
        <f t="shared" ref="E190:F192" si="0">B190+B187+B184+B181+B178+B175+B172+B169+B163+B160+B166</f>
        <v>10382638.779999999</v>
      </c>
      <c r="F190" s="115">
        <f t="shared" si="0"/>
        <v>21803542.02</v>
      </c>
      <c r="H190" s="116">
        <f>B190+C190</f>
        <v>17285669</v>
      </c>
    </row>
    <row r="191" spans="1:8" ht="21" customHeight="1">
      <c r="A191" s="23" t="s">
        <v>28</v>
      </c>
      <c r="B191" s="98">
        <v>4366585.8499999996</v>
      </c>
      <c r="C191" s="98">
        <v>11190516.25</v>
      </c>
      <c r="D191" s="79"/>
      <c r="E191" s="115">
        <f t="shared" si="0"/>
        <v>9344374.9199999999</v>
      </c>
      <c r="F191" s="115">
        <f t="shared" si="0"/>
        <v>19623187.789999999</v>
      </c>
      <c r="G191" s="115">
        <f>E191-F143</f>
        <v>-0.15000000037252903</v>
      </c>
    </row>
    <row r="192" spans="1:8" ht="27.75" customHeight="1">
      <c r="A192" s="23" t="s">
        <v>29</v>
      </c>
      <c r="B192" s="98">
        <v>485176.2</v>
      </c>
      <c r="C192" s="98">
        <v>1243390.7</v>
      </c>
      <c r="D192" s="79"/>
      <c r="E192" s="115">
        <f t="shared" si="0"/>
        <v>1038263.86</v>
      </c>
      <c r="F192" s="115">
        <f t="shared" si="0"/>
        <v>2180354.2299999995</v>
      </c>
      <c r="G192" s="115">
        <f>E192-F144</f>
        <v>-4.9999999930150807E-2</v>
      </c>
    </row>
    <row r="193" spans="1:7" ht="27.75" customHeight="1">
      <c r="A193" s="117" t="s">
        <v>63</v>
      </c>
      <c r="B193" s="51">
        <f>B194+B195</f>
        <v>847005.79999999993</v>
      </c>
      <c r="C193" s="79"/>
      <c r="D193" s="79"/>
      <c r="E193" s="115"/>
      <c r="F193" s="115"/>
      <c r="G193" s="115"/>
    </row>
    <row r="194" spans="1:7" ht="27.75" customHeight="1">
      <c r="A194" s="16" t="s">
        <v>28</v>
      </c>
      <c r="B194" s="51">
        <v>762305.22</v>
      </c>
      <c r="C194" s="79"/>
      <c r="D194" s="79"/>
      <c r="E194" s="115"/>
      <c r="F194" s="115"/>
      <c r="G194" s="115"/>
    </row>
    <row r="195" spans="1:7" ht="27.75" customHeight="1">
      <c r="A195" s="16" t="s">
        <v>29</v>
      </c>
      <c r="B195" s="51" t="s">
        <v>151</v>
      </c>
      <c r="C195" s="79"/>
      <c r="D195" s="79"/>
      <c r="E195" s="115"/>
      <c r="F195" s="115"/>
      <c r="G195" s="115"/>
    </row>
    <row r="196" spans="1:7" ht="68.25" customHeight="1">
      <c r="A196" s="118" t="s">
        <v>104</v>
      </c>
      <c r="B196" s="51">
        <f>B197+B198</f>
        <v>3733454.6399999997</v>
      </c>
      <c r="C196" s="98"/>
      <c r="D196" s="79"/>
      <c r="E196" s="115"/>
      <c r="F196" s="115"/>
      <c r="G196" s="115"/>
    </row>
    <row r="197" spans="1:7" ht="27.75" customHeight="1">
      <c r="A197" s="16" t="s">
        <v>28</v>
      </c>
      <c r="B197" s="98">
        <v>3360109.17</v>
      </c>
      <c r="C197" s="98"/>
      <c r="D197" s="79"/>
      <c r="E197" s="115"/>
      <c r="F197" s="115"/>
      <c r="G197" s="115"/>
    </row>
    <row r="198" spans="1:7" ht="27.75" customHeight="1">
      <c r="A198" s="16" t="s">
        <v>29</v>
      </c>
      <c r="B198" s="98">
        <v>373345.47</v>
      </c>
      <c r="C198" s="98"/>
      <c r="D198" s="79"/>
      <c r="E198" s="115"/>
      <c r="F198" s="115"/>
      <c r="G198" s="115"/>
    </row>
    <row r="199" spans="1:7" ht="39.75" customHeight="1">
      <c r="A199" s="118" t="s">
        <v>105</v>
      </c>
      <c r="B199" s="51">
        <f>B200+B201</f>
        <v>2630585</v>
      </c>
      <c r="C199" s="98"/>
      <c r="D199" s="79"/>
      <c r="E199" s="115">
        <f>B199+B196+B193</f>
        <v>7211045.4399999995</v>
      </c>
      <c r="F199" s="115"/>
      <c r="G199" s="115"/>
    </row>
    <row r="200" spans="1:7" ht="27.75" customHeight="1">
      <c r="A200" s="16" t="s">
        <v>28</v>
      </c>
      <c r="B200" s="98">
        <v>2367526.5</v>
      </c>
      <c r="C200" s="98"/>
      <c r="D200" s="79"/>
      <c r="E200" s="115"/>
      <c r="F200" s="115"/>
      <c r="G200" s="115"/>
    </row>
    <row r="201" spans="1:7" ht="27.75" customHeight="1">
      <c r="A201" s="23" t="s">
        <v>29</v>
      </c>
      <c r="B201" s="98">
        <v>263058.5</v>
      </c>
      <c r="C201" s="98"/>
      <c r="D201" s="79"/>
      <c r="E201" s="115"/>
      <c r="F201" s="115"/>
      <c r="G201" s="115"/>
    </row>
    <row r="202" spans="1:7" ht="16.5" customHeight="1">
      <c r="A202" s="23" t="s">
        <v>26</v>
      </c>
      <c r="B202" s="50">
        <f>B203+B204</f>
        <v>0.19</v>
      </c>
      <c r="C202" s="28">
        <f>C203+C204</f>
        <v>18851569.100000001</v>
      </c>
      <c r="D202" s="28">
        <f>D203+D204</f>
        <v>22496888.899999999</v>
      </c>
      <c r="F202" s="74"/>
      <c r="G202" s="74">
        <f>C202-F190</f>
        <v>-2951972.9199999981</v>
      </c>
    </row>
    <row r="203" spans="1:7" ht="18.75" customHeight="1">
      <c r="A203" s="23" t="s">
        <v>28</v>
      </c>
      <c r="B203" s="109">
        <v>0.15</v>
      </c>
      <c r="C203" s="52">
        <v>16966412.210000001</v>
      </c>
      <c r="D203" s="53">
        <v>20247200</v>
      </c>
      <c r="F203" s="74"/>
      <c r="G203" s="74">
        <f>C203-F191</f>
        <v>-2656775.5799999982</v>
      </c>
    </row>
    <row r="204" spans="1:7" ht="18.75" customHeight="1">
      <c r="A204" s="23" t="s">
        <v>29</v>
      </c>
      <c r="B204" s="28">
        <v>0.04</v>
      </c>
      <c r="C204" s="52">
        <v>1885156.89</v>
      </c>
      <c r="D204" s="28">
        <v>2249688.9</v>
      </c>
      <c r="F204" s="74"/>
      <c r="G204" s="74">
        <f>C204-F192</f>
        <v>-295197.33999999962</v>
      </c>
    </row>
    <row r="205" spans="1:7" ht="50.25" hidden="1" customHeight="1">
      <c r="A205" s="54" t="s">
        <v>106</v>
      </c>
      <c r="B205" s="55">
        <f t="shared" ref="B205:D206" si="1">B206</f>
        <v>0</v>
      </c>
      <c r="C205" s="55">
        <f t="shared" si="1"/>
        <v>0</v>
      </c>
      <c r="D205" s="55">
        <f t="shared" si="1"/>
        <v>0</v>
      </c>
    </row>
    <row r="206" spans="1:7" ht="34.5" hidden="1" customHeight="1">
      <c r="A206" s="23" t="s">
        <v>107</v>
      </c>
      <c r="B206" s="28">
        <f t="shared" si="1"/>
        <v>0</v>
      </c>
      <c r="C206" s="28">
        <f t="shared" si="1"/>
        <v>0</v>
      </c>
      <c r="D206" s="28">
        <f t="shared" si="1"/>
        <v>0</v>
      </c>
    </row>
    <row r="207" spans="1:7" ht="34.5" hidden="1" customHeight="1">
      <c r="A207" s="20" t="s">
        <v>108</v>
      </c>
      <c r="B207" s="28">
        <f>B209+B210</f>
        <v>0</v>
      </c>
      <c r="C207" s="28">
        <f>C209+C210</f>
        <v>0</v>
      </c>
      <c r="D207" s="28">
        <f>D209+D210</f>
        <v>0</v>
      </c>
    </row>
    <row r="208" spans="1:7" ht="34.5" hidden="1" customHeight="1">
      <c r="A208" s="24" t="s">
        <v>27</v>
      </c>
      <c r="B208" s="28" t="s">
        <v>109</v>
      </c>
      <c r="C208" s="28">
        <v>0</v>
      </c>
      <c r="D208" s="28">
        <v>0</v>
      </c>
    </row>
    <row r="209" spans="1:6" ht="34.5" hidden="1" customHeight="1">
      <c r="A209" s="24" t="s">
        <v>28</v>
      </c>
      <c r="B209" s="28">
        <v>0</v>
      </c>
      <c r="C209" s="28">
        <v>0</v>
      </c>
      <c r="D209" s="28">
        <v>0</v>
      </c>
    </row>
    <row r="210" spans="1:6" ht="34.5" hidden="1" customHeight="1">
      <c r="A210" s="24" t="s">
        <v>29</v>
      </c>
      <c r="B210" s="28">
        <v>0</v>
      </c>
      <c r="C210" s="28">
        <v>0</v>
      </c>
      <c r="D210" s="28">
        <v>0</v>
      </c>
    </row>
    <row r="211" spans="1:6" ht="35.1" customHeight="1">
      <c r="A211" s="56" t="s">
        <v>110</v>
      </c>
      <c r="B211" s="57">
        <f>B212+B215+B233</f>
        <v>19698073.829999998</v>
      </c>
      <c r="C211" s="57">
        <f>C212+C215+C233</f>
        <v>17599868.440000001</v>
      </c>
      <c r="D211" s="57">
        <f>D212+D215+D233</f>
        <v>17599868.440000001</v>
      </c>
      <c r="F211" s="74"/>
    </row>
    <row r="212" spans="1:6" ht="26.25" customHeight="1">
      <c r="A212" s="58" t="s">
        <v>111</v>
      </c>
      <c r="B212" s="59">
        <f>B213+B214</f>
        <v>600000</v>
      </c>
      <c r="C212" s="59">
        <f>C213+C214</f>
        <v>0</v>
      </c>
      <c r="D212" s="59">
        <f>D213+D214</f>
        <v>0</v>
      </c>
    </row>
    <row r="213" spans="1:6" ht="17.25" hidden="1" customHeight="1">
      <c r="A213" s="60" t="s">
        <v>112</v>
      </c>
      <c r="B213" s="28">
        <v>300000</v>
      </c>
      <c r="C213" s="28"/>
      <c r="D213" s="28"/>
    </row>
    <row r="214" spans="1:6" ht="22.5" hidden="1" customHeight="1">
      <c r="A214" s="60" t="s">
        <v>113</v>
      </c>
      <c r="B214" s="28">
        <v>300000</v>
      </c>
      <c r="C214" s="28"/>
      <c r="D214" s="28"/>
    </row>
    <row r="215" spans="1:6" ht="24" customHeight="1">
      <c r="A215" s="58" t="s">
        <v>114</v>
      </c>
      <c r="B215" s="61">
        <v>16149978.859999999</v>
      </c>
      <c r="C215" s="61">
        <f>C216+C217+C218+C219+C220+C221+C222+C223+C224+C225+C226+C227+C228+C229+C230+C231+C232</f>
        <v>0</v>
      </c>
      <c r="D215" s="61">
        <f>D216+D217+D218+D219+D220+D221+D222+D223+D224+D225+D226+D227+D228+D229+D230+D231+D232</f>
        <v>0</v>
      </c>
      <c r="F215" s="74"/>
    </row>
    <row r="216" spans="1:6" ht="34.5" hidden="1" customHeight="1">
      <c r="A216" s="60" t="s">
        <v>115</v>
      </c>
      <c r="B216" s="28">
        <v>2144000</v>
      </c>
      <c r="C216" s="28"/>
      <c r="D216" s="28"/>
    </row>
    <row r="217" spans="1:6" ht="34.5" hidden="1" customHeight="1">
      <c r="A217" s="60" t="s">
        <v>116</v>
      </c>
      <c r="B217" s="28">
        <v>1160000</v>
      </c>
      <c r="C217" s="28"/>
      <c r="D217" s="28"/>
    </row>
    <row r="218" spans="1:6" ht="51" hidden="1" customHeight="1">
      <c r="A218" s="60" t="s">
        <v>117</v>
      </c>
      <c r="B218" s="28">
        <v>574382.28</v>
      </c>
      <c r="C218" s="28"/>
      <c r="D218" s="28"/>
    </row>
    <row r="219" spans="1:6" ht="54" hidden="1" customHeight="1">
      <c r="A219" s="60" t="s">
        <v>118</v>
      </c>
      <c r="B219" s="28">
        <v>1456180.35</v>
      </c>
      <c r="C219" s="28"/>
      <c r="D219" s="28"/>
    </row>
    <row r="220" spans="1:6" ht="69.75" hidden="1" customHeight="1">
      <c r="A220" s="60" t="s">
        <v>119</v>
      </c>
      <c r="B220" s="28">
        <v>1950000</v>
      </c>
      <c r="C220" s="28"/>
      <c r="D220" s="28"/>
    </row>
    <row r="221" spans="1:6" ht="29.25" hidden="1" customHeight="1">
      <c r="A221" s="60" t="s">
        <v>120</v>
      </c>
      <c r="B221" s="28">
        <v>599124.02</v>
      </c>
      <c r="C221" s="28"/>
      <c r="D221" s="28"/>
    </row>
    <row r="222" spans="1:6" ht="34.5" hidden="1" customHeight="1">
      <c r="A222" s="60" t="s">
        <v>121</v>
      </c>
      <c r="B222" s="28">
        <v>972910</v>
      </c>
      <c r="C222" s="28"/>
      <c r="D222" s="28"/>
    </row>
    <row r="223" spans="1:6" ht="101.25" hidden="1" customHeight="1">
      <c r="A223" s="60" t="s">
        <v>122</v>
      </c>
      <c r="B223" s="28">
        <v>1918974.92</v>
      </c>
      <c r="C223" s="28"/>
      <c r="D223" s="28"/>
    </row>
    <row r="224" spans="1:6" ht="3" hidden="1" customHeight="1">
      <c r="A224" s="60" t="s">
        <v>123</v>
      </c>
      <c r="B224" s="28">
        <v>2270000</v>
      </c>
      <c r="C224" s="28"/>
      <c r="D224" s="28"/>
    </row>
    <row r="225" spans="1:4" ht="44.25" hidden="1" customHeight="1">
      <c r="A225" s="60" t="s">
        <v>124</v>
      </c>
      <c r="B225" s="28">
        <v>1111600</v>
      </c>
      <c r="C225" s="28"/>
      <c r="D225" s="28"/>
    </row>
    <row r="226" spans="1:4" ht="34.5" hidden="1" customHeight="1">
      <c r="A226" s="60" t="s">
        <v>125</v>
      </c>
      <c r="B226" s="28">
        <v>638900</v>
      </c>
      <c r="C226" s="28"/>
      <c r="D226" s="28"/>
    </row>
    <row r="227" spans="1:4" ht="16.5" hidden="1" customHeight="1">
      <c r="A227" s="60" t="s">
        <v>126</v>
      </c>
      <c r="B227" s="28">
        <v>1509744</v>
      </c>
      <c r="C227" s="28"/>
      <c r="D227" s="28"/>
    </row>
    <row r="228" spans="1:4" ht="16.5" hidden="1" customHeight="1">
      <c r="A228" s="60" t="s">
        <v>127</v>
      </c>
      <c r="B228" s="28">
        <v>183429.39</v>
      </c>
      <c r="C228" s="28"/>
      <c r="D228" s="28"/>
    </row>
    <row r="229" spans="1:4" ht="16.5" hidden="1" customHeight="1">
      <c r="A229" s="60" t="s">
        <v>128</v>
      </c>
      <c r="B229" s="28">
        <v>172510.96</v>
      </c>
      <c r="C229" s="28"/>
      <c r="D229" s="28"/>
    </row>
    <row r="230" spans="1:4" ht="16.5" hidden="1" customHeight="1">
      <c r="A230" s="60" t="s">
        <v>129</v>
      </c>
      <c r="B230" s="28">
        <v>169179.28</v>
      </c>
      <c r="C230" s="28"/>
      <c r="D230" s="28"/>
    </row>
    <row r="231" spans="1:4" ht="16.5" hidden="1" customHeight="1">
      <c r="A231" s="60" t="s">
        <v>130</v>
      </c>
      <c r="B231" s="28">
        <v>84466.62</v>
      </c>
      <c r="C231" s="28"/>
      <c r="D231" s="28"/>
    </row>
    <row r="232" spans="1:4" ht="16.5" hidden="1" customHeight="1">
      <c r="A232" s="60" t="s">
        <v>131</v>
      </c>
      <c r="B232" s="28">
        <v>84466.62</v>
      </c>
      <c r="C232" s="28"/>
      <c r="D232" s="28"/>
    </row>
    <row r="233" spans="1:4" ht="16.5" customHeight="1">
      <c r="A233" s="23" t="s">
        <v>26</v>
      </c>
      <c r="B233" s="28">
        <f>B234+B235</f>
        <v>2948094.97</v>
      </c>
      <c r="C233" s="28">
        <f>C234+C235</f>
        <v>17599868.440000001</v>
      </c>
      <c r="D233" s="28">
        <f>D234+D235</f>
        <v>17599868.440000001</v>
      </c>
    </row>
    <row r="234" spans="1:4" ht="16.5" customHeight="1">
      <c r="A234" s="23" t="s">
        <v>28</v>
      </c>
      <c r="B234" s="62">
        <v>0</v>
      </c>
      <c r="C234" s="62"/>
      <c r="D234" s="62"/>
    </row>
    <row r="235" spans="1:4" ht="15.75" customHeight="1">
      <c r="A235" s="23" t="s">
        <v>29</v>
      </c>
      <c r="B235" s="28">
        <v>2948094.97</v>
      </c>
      <c r="C235" s="28">
        <v>17599868.440000001</v>
      </c>
      <c r="D235" s="28">
        <v>17599868.440000001</v>
      </c>
    </row>
    <row r="236" spans="1:4" ht="16.5" hidden="1" customHeight="1">
      <c r="A236" s="64" t="s">
        <v>132</v>
      </c>
      <c r="B236" s="65">
        <f>B238+B239</f>
        <v>90509655.900000006</v>
      </c>
      <c r="C236" s="65">
        <f>C238+C239</f>
        <v>65019600</v>
      </c>
      <c r="D236" s="65">
        <f>D238+D239</f>
        <v>49097200</v>
      </c>
    </row>
    <row r="237" spans="1:4" ht="16.5" hidden="1" customHeight="1">
      <c r="A237" s="66" t="s">
        <v>27</v>
      </c>
      <c r="B237" s="28"/>
      <c r="C237" s="28"/>
      <c r="D237" s="28"/>
    </row>
    <row r="238" spans="1:4" ht="16.5" hidden="1" customHeight="1">
      <c r="A238" s="66" t="s">
        <v>28</v>
      </c>
      <c r="B238" s="28">
        <f>B34</f>
        <v>58973642.860000007</v>
      </c>
      <c r="C238" s="28">
        <f>C34</f>
        <v>36589600</v>
      </c>
      <c r="D238" s="28">
        <f>D34</f>
        <v>20247200</v>
      </c>
    </row>
    <row r="239" spans="1:4" ht="16.5" hidden="1" customHeight="1">
      <c r="A239" s="66" t="s">
        <v>29</v>
      </c>
      <c r="B239" s="28">
        <f>B211+B35+B20</f>
        <v>31536013.039999999</v>
      </c>
      <c r="C239" s="28">
        <f>C211+C35+C20</f>
        <v>28430000.000000004</v>
      </c>
      <c r="D239" s="28">
        <f>D211+D35+D20</f>
        <v>28850000</v>
      </c>
    </row>
    <row r="240" spans="1:4" ht="10.5" hidden="1" customHeight="1">
      <c r="A240" s="67" t="s">
        <v>133</v>
      </c>
      <c r="B240" s="28">
        <f>B17-B236</f>
        <v>-26450455.900000006</v>
      </c>
      <c r="C240" s="28">
        <f>C17-C236</f>
        <v>0</v>
      </c>
      <c r="D240" s="28">
        <f>D17-D236</f>
        <v>0</v>
      </c>
    </row>
    <row r="241" spans="1:4" ht="34.5" hidden="1" customHeight="1">
      <c r="A241" s="68" t="s">
        <v>134</v>
      </c>
      <c r="B241" s="69">
        <v>0</v>
      </c>
      <c r="C241" s="69">
        <v>0</v>
      </c>
      <c r="D241" s="69">
        <v>0</v>
      </c>
    </row>
    <row r="242" spans="1:4" ht="34.5" hidden="1" customHeight="1">
      <c r="A242" s="66" t="s">
        <v>135</v>
      </c>
      <c r="B242" s="28"/>
      <c r="C242" s="28"/>
      <c r="D242" s="28"/>
    </row>
    <row r="243" spans="1:4" ht="34.5" hidden="1" customHeight="1">
      <c r="A243" s="19" t="s">
        <v>108</v>
      </c>
      <c r="B243" s="28"/>
      <c r="C243" s="28"/>
      <c r="D243" s="28"/>
    </row>
  </sheetData>
  <mergeCells count="1">
    <mergeCell ref="B9:D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4"/>
  <sheetViews>
    <sheetView topLeftCell="A185" workbookViewId="0">
      <selection activeCell="E193" sqref="E193"/>
    </sheetView>
  </sheetViews>
  <sheetFormatPr defaultRowHeight="15"/>
  <cols>
    <col min="1" max="1" width="36.7109375"/>
    <col min="2" max="3" width="14.85546875"/>
    <col min="4" max="4" width="16.28515625"/>
    <col min="5" max="6" width="11.85546875"/>
    <col min="7" max="7" width="13.42578125"/>
    <col min="8" max="1025" width="8.140625"/>
  </cols>
  <sheetData>
    <row r="1" spans="1:4">
      <c r="C1" s="1" t="s">
        <v>152</v>
      </c>
      <c r="D1" s="2"/>
    </row>
    <row r="2" spans="1:4">
      <c r="C2" s="1" t="s">
        <v>1</v>
      </c>
      <c r="D2" s="2"/>
    </row>
    <row r="3" spans="1:4">
      <c r="C3" s="1" t="s">
        <v>2</v>
      </c>
      <c r="D3" s="2"/>
    </row>
    <row r="4" spans="1:4" ht="15.75">
      <c r="C4" s="3" t="s">
        <v>3</v>
      </c>
    </row>
    <row r="6" spans="1:4" ht="15.75">
      <c r="A6" s="4" t="s">
        <v>4</v>
      </c>
      <c r="B6" s="4"/>
      <c r="C6" s="4"/>
    </row>
    <row r="7" spans="1:4" ht="17.25" customHeight="1">
      <c r="A7" s="4" t="s">
        <v>5</v>
      </c>
      <c r="B7" s="4"/>
      <c r="C7" s="4"/>
    </row>
    <row r="8" spans="1:4">
      <c r="D8" t="s">
        <v>6</v>
      </c>
    </row>
    <row r="9" spans="1:4" ht="15" hidden="1" customHeight="1">
      <c r="B9" s="150"/>
      <c r="C9" s="150"/>
      <c r="D9" s="150"/>
    </row>
    <row r="10" spans="1:4" hidden="1">
      <c r="A10" s="5"/>
      <c r="B10" s="150"/>
      <c r="C10" s="150"/>
      <c r="D10" s="150"/>
    </row>
    <row r="11" spans="1:4" ht="30.75" customHeight="1">
      <c r="A11" s="5" t="s">
        <v>7</v>
      </c>
      <c r="B11" s="6">
        <v>2021</v>
      </c>
      <c r="C11" s="6">
        <v>2022</v>
      </c>
      <c r="D11" s="6">
        <v>2023</v>
      </c>
    </row>
    <row r="12" spans="1:4" ht="30.75" hidden="1" customHeight="1">
      <c r="A12" s="7" t="s">
        <v>8</v>
      </c>
      <c r="B12" s="6"/>
      <c r="C12" s="6"/>
      <c r="D12" s="6"/>
    </row>
    <row r="13" spans="1:4" ht="30.75" hidden="1" customHeight="1">
      <c r="A13" s="8" t="s">
        <v>9</v>
      </c>
      <c r="B13" s="9">
        <v>15697000</v>
      </c>
      <c r="C13" s="9">
        <v>16900000</v>
      </c>
      <c r="D13" s="9">
        <v>17040000</v>
      </c>
    </row>
    <row r="14" spans="1:4" ht="30.75" hidden="1" customHeight="1">
      <c r="A14" s="8" t="s">
        <v>10</v>
      </c>
      <c r="B14" s="9">
        <v>11300000</v>
      </c>
      <c r="C14" s="9">
        <v>11530000</v>
      </c>
      <c r="D14" s="9">
        <v>11810000</v>
      </c>
    </row>
    <row r="15" spans="1:4" ht="30.75" hidden="1" customHeight="1">
      <c r="A15" s="8" t="s">
        <v>11</v>
      </c>
      <c r="B15" s="10">
        <v>37062200</v>
      </c>
      <c r="C15" s="10">
        <v>36589600</v>
      </c>
      <c r="D15" s="10">
        <v>20247200</v>
      </c>
    </row>
    <row r="16" spans="1:4" ht="30.75" hidden="1" customHeight="1">
      <c r="A16" s="8" t="s">
        <v>12</v>
      </c>
      <c r="B16" s="11">
        <v>0</v>
      </c>
      <c r="C16" s="11">
        <v>0</v>
      </c>
      <c r="D16" s="11">
        <v>0</v>
      </c>
    </row>
    <row r="17" spans="1:7" ht="30.75" hidden="1" customHeight="1">
      <c r="A17" s="7" t="s">
        <v>13</v>
      </c>
      <c r="B17" s="12">
        <f>SUM(B13:B16)</f>
        <v>64059200</v>
      </c>
      <c r="C17" s="12">
        <f>SUM(C13:C16)</f>
        <v>65019600</v>
      </c>
      <c r="D17" s="12">
        <f>SUM(D13:D16)</f>
        <v>49097200</v>
      </c>
    </row>
    <row r="18" spans="1:7" ht="30.75" hidden="1" customHeight="1">
      <c r="A18" s="13" t="s">
        <v>14</v>
      </c>
      <c r="B18" s="11"/>
      <c r="C18" s="11"/>
      <c r="D18" s="11"/>
    </row>
    <row r="19" spans="1:7" ht="30.75" customHeight="1">
      <c r="A19" s="14" t="s">
        <v>15</v>
      </c>
      <c r="B19" s="15">
        <f>B20+B32+B196+B202+B232</f>
        <v>90509655.900000006</v>
      </c>
      <c r="C19" s="15">
        <f>C20+C32+C196+C202+C232</f>
        <v>65019600</v>
      </c>
      <c r="D19" s="15">
        <f>D20+D32+D196+D202+D232</f>
        <v>49097200</v>
      </c>
    </row>
    <row r="20" spans="1:7" ht="47.25" customHeight="1">
      <c r="A20" s="14" t="s">
        <v>16</v>
      </c>
      <c r="B20" s="15">
        <f>B21+B22+B28+B23+B24+B25+B26+B27</f>
        <v>5247878.8</v>
      </c>
      <c r="C20" s="15">
        <f>C21+C22+C28</f>
        <v>6764620.4400000004</v>
      </c>
      <c r="D20" s="15">
        <f>D21+D22+D28</f>
        <v>9000442.6600000001</v>
      </c>
      <c r="E20" s="110"/>
    </row>
    <row r="21" spans="1:7" ht="81" customHeight="1">
      <c r="A21" s="16" t="s">
        <v>17</v>
      </c>
      <c r="B21" s="17">
        <v>1661000</v>
      </c>
      <c r="C21" s="18">
        <v>0</v>
      </c>
      <c r="D21" s="18">
        <v>0</v>
      </c>
    </row>
    <row r="22" spans="1:7" ht="63.75" customHeight="1">
      <c r="A22" s="19" t="s">
        <v>18</v>
      </c>
      <c r="B22" s="17">
        <v>906000</v>
      </c>
      <c r="C22" s="18">
        <v>0</v>
      </c>
      <c r="D22" s="18">
        <v>0</v>
      </c>
    </row>
    <row r="23" spans="1:7" ht="95.25" customHeight="1">
      <c r="A23" s="20" t="s">
        <v>19</v>
      </c>
      <c r="B23" s="17">
        <v>394721</v>
      </c>
      <c r="C23" s="18">
        <v>0</v>
      </c>
      <c r="D23" s="18">
        <v>0</v>
      </c>
      <c r="F23" s="74"/>
    </row>
    <row r="24" spans="1:7" ht="42.75" customHeight="1">
      <c r="A24" s="21" t="s">
        <v>20</v>
      </c>
      <c r="B24" s="22" t="s">
        <v>21</v>
      </c>
      <c r="C24" s="18"/>
      <c r="D24" s="18"/>
    </row>
    <row r="25" spans="1:7" ht="62.25" customHeight="1">
      <c r="A25" s="21" t="s">
        <v>22</v>
      </c>
      <c r="B25" s="22" t="s">
        <v>23</v>
      </c>
      <c r="C25" s="18"/>
      <c r="D25" s="18"/>
    </row>
    <row r="26" spans="1:7" ht="50.25" customHeight="1">
      <c r="A26" s="21" t="s">
        <v>24</v>
      </c>
      <c r="B26" s="22">
        <v>95615</v>
      </c>
      <c r="C26" s="18"/>
      <c r="D26" s="18"/>
    </row>
    <row r="27" spans="1:7" ht="30" customHeight="1">
      <c r="A27" s="21" t="s">
        <v>25</v>
      </c>
      <c r="B27" s="22">
        <v>811146</v>
      </c>
      <c r="C27" s="18"/>
      <c r="D27" s="18"/>
    </row>
    <row r="28" spans="1:7" ht="16.5" customHeight="1">
      <c r="A28" s="23" t="s">
        <v>26</v>
      </c>
      <c r="B28" s="17">
        <v>826587.41</v>
      </c>
      <c r="C28" s="17">
        <f>C30+C31</f>
        <v>6764620.4400000004</v>
      </c>
      <c r="D28" s="17">
        <f>D30+D31</f>
        <v>9000442.6600000001</v>
      </c>
    </row>
    <row r="29" spans="1:7" ht="18.75" customHeight="1">
      <c r="A29" s="24" t="s">
        <v>27</v>
      </c>
      <c r="B29" s="17"/>
      <c r="C29" s="18"/>
      <c r="D29" s="18"/>
    </row>
    <row r="30" spans="1:7" ht="17.25" customHeight="1">
      <c r="A30" s="24" t="s">
        <v>28</v>
      </c>
      <c r="B30" s="17">
        <v>0</v>
      </c>
      <c r="C30" s="17">
        <v>0</v>
      </c>
      <c r="D30" s="17">
        <v>0</v>
      </c>
    </row>
    <row r="31" spans="1:7" ht="20.25" customHeight="1">
      <c r="A31" s="24" t="s">
        <v>29</v>
      </c>
      <c r="B31" s="25">
        <v>826587.41</v>
      </c>
      <c r="C31" s="18">
        <v>6764620.4400000004</v>
      </c>
      <c r="D31" s="18">
        <v>9000442.6600000001</v>
      </c>
      <c r="E31" s="110"/>
    </row>
    <row r="32" spans="1:7" ht="54" customHeight="1">
      <c r="A32" s="26" t="s">
        <v>30</v>
      </c>
      <c r="B32" s="27">
        <f>B34+B35</f>
        <v>65563703.270000011</v>
      </c>
      <c r="C32" s="27">
        <f>C34+C35</f>
        <v>40655111.119999997</v>
      </c>
      <c r="D32" s="27">
        <f>D34+D35</f>
        <v>22496888.899999999</v>
      </c>
      <c r="E32" s="74">
        <v>65563703.270000003</v>
      </c>
      <c r="F32" s="112">
        <v>40655111.119999997</v>
      </c>
      <c r="G32" s="74">
        <f>E32-B32</f>
        <v>0</v>
      </c>
    </row>
    <row r="33" spans="1:7" ht="16.5" customHeight="1">
      <c r="A33" s="24" t="s">
        <v>27</v>
      </c>
      <c r="B33" s="28"/>
      <c r="C33" s="9"/>
      <c r="D33" s="9"/>
      <c r="E33" s="74"/>
      <c r="F33" s="74"/>
      <c r="G33" s="74"/>
    </row>
    <row r="34" spans="1:7" ht="16.5" customHeight="1">
      <c r="A34" s="24" t="s">
        <v>28</v>
      </c>
      <c r="B34" s="28">
        <f>B38+B41+B44+B47+B50+B53+B56+B59+B62+B65+B68+B71+B74+B77+B80+B83+B86+B89+B92+B95+B98+B101+B104+B107+B110+B113+B116+B119+B122+B125+B128+B194+B131+B134+B137+B140+B143+B146+B149+B152+B155+B158+B161+B164+B167+B170+B173+B176+B179+B182+B185+B188+B191</f>
        <v>58973642.860000014</v>
      </c>
      <c r="C34" s="28">
        <f>C38+C41+C44+C47+C50+C53+C56+C59+C62+C65+C68+C71+C74+C77+C80+C83+C86+C89+C92+C95+C98+C101+C104+C107+C110+C113+C116+C119+C122+C125+C128+C194+C131+C134+C137+C140+C143+C146+C149+C152+C155+C158+C161+C164+C167+C170+C173+C176+C179+C182+C185+C188+C191</f>
        <v>36589600</v>
      </c>
      <c r="D34" s="28">
        <f>D194</f>
        <v>20247200</v>
      </c>
      <c r="E34" s="74">
        <v>58973642.859999999</v>
      </c>
      <c r="F34" s="74">
        <v>36589600</v>
      </c>
      <c r="G34" s="74">
        <f>E34-B34</f>
        <v>0</v>
      </c>
    </row>
    <row r="35" spans="1:7" ht="16.5" customHeight="1">
      <c r="A35" s="24" t="s">
        <v>29</v>
      </c>
      <c r="B35" s="28">
        <f>B39+B42+B45+B48+B51+B54+B57+B60+B63+B66+B69+B72+B75+B78+B81+B84+B87+B90+B93+B96+B99+B102+B105+B108+B111+B114+B117+B120+B123+B126+B129+B195+B132+B135+B138+B141+B144+B147+B150+B153+B156+B159+B162+B165+B168+B171+B174+B177+B180+B183+B186+B189+B192</f>
        <v>6590060.4099999992</v>
      </c>
      <c r="C35" s="28">
        <f>C39+C42+C45+C48+C51+C54+C57+C60+C63+C66+C69+C72+C75+C78+C81+C84+C87+C90+C93+C96+C99+C102+C105+C108+C111+C114+C117+C120+C123+C126+C129+C195+C132+C135+C138+C141+C144+C147+C150+C153+C156+C159+C162+C165+C168+C171+C174+C177+C180+C183+C186+C189+C192</f>
        <v>4065511.12</v>
      </c>
      <c r="D35" s="28">
        <f>D195</f>
        <v>2249688.9</v>
      </c>
      <c r="E35" s="74">
        <v>6590060.4100000001</v>
      </c>
      <c r="F35" s="74">
        <v>4065511.12</v>
      </c>
      <c r="G35" s="74">
        <f>E35-B35</f>
        <v>0</v>
      </c>
    </row>
    <row r="36" spans="1:7" ht="15.75" customHeight="1">
      <c r="A36" s="24" t="s">
        <v>31</v>
      </c>
      <c r="B36" s="28"/>
      <c r="C36" s="9"/>
      <c r="D36" s="9"/>
    </row>
    <row r="37" spans="1:7" ht="33" customHeight="1">
      <c r="A37" s="23" t="s">
        <v>32</v>
      </c>
      <c r="B37" s="51">
        <f>B38+B39</f>
        <v>481935</v>
      </c>
      <c r="C37" s="79"/>
      <c r="D37" s="79"/>
    </row>
    <row r="38" spans="1:7" ht="16.5" customHeight="1">
      <c r="A38" s="23" t="s">
        <v>28</v>
      </c>
      <c r="B38" s="51">
        <v>433741.5</v>
      </c>
      <c r="C38" s="79"/>
      <c r="D38" s="79"/>
    </row>
    <row r="39" spans="1:7" ht="20.25" customHeight="1">
      <c r="A39" s="23" t="s">
        <v>29</v>
      </c>
      <c r="B39" s="51">
        <v>48193.5</v>
      </c>
      <c r="C39" s="79"/>
      <c r="D39" s="79"/>
    </row>
    <row r="40" spans="1:7" ht="36" customHeight="1">
      <c r="A40" s="23" t="s">
        <v>33</v>
      </c>
      <c r="B40" s="51">
        <f>B41+B42</f>
        <v>533333.34</v>
      </c>
      <c r="C40" s="79"/>
      <c r="D40" s="79"/>
    </row>
    <row r="41" spans="1:7" ht="15.75" customHeight="1">
      <c r="A41" s="23" t="s">
        <v>28</v>
      </c>
      <c r="B41" s="51">
        <v>480000</v>
      </c>
      <c r="C41" s="79"/>
      <c r="D41" s="79"/>
    </row>
    <row r="42" spans="1:7" ht="18" customHeight="1">
      <c r="A42" s="23" t="s">
        <v>29</v>
      </c>
      <c r="B42" s="51">
        <v>53333.34</v>
      </c>
      <c r="C42" s="79"/>
      <c r="D42" s="79"/>
    </row>
    <row r="43" spans="1:7" ht="30" customHeight="1">
      <c r="A43" s="33" t="s">
        <v>34</v>
      </c>
      <c r="B43" s="51">
        <f>B44+B45</f>
        <v>1297198.1200000001</v>
      </c>
      <c r="C43" s="81"/>
      <c r="D43" s="81"/>
    </row>
    <row r="44" spans="1:7" ht="19.5" customHeight="1">
      <c r="A44" s="23" t="s">
        <v>28</v>
      </c>
      <c r="B44" s="51">
        <v>1167478.3</v>
      </c>
      <c r="C44" s="79"/>
      <c r="D44" s="79"/>
    </row>
    <row r="45" spans="1:7" ht="18.75" customHeight="1">
      <c r="A45" s="23" t="s">
        <v>29</v>
      </c>
      <c r="B45" s="51">
        <v>129719.82</v>
      </c>
      <c r="C45" s="79"/>
      <c r="D45" s="79"/>
    </row>
    <row r="46" spans="1:7" ht="30" customHeight="1">
      <c r="A46" s="35" t="s">
        <v>35</v>
      </c>
      <c r="B46" s="51">
        <f>B47+B48</f>
        <v>200000</v>
      </c>
      <c r="C46" s="81"/>
      <c r="D46" s="81"/>
    </row>
    <row r="47" spans="1:7" ht="18" customHeight="1">
      <c r="A47" s="23" t="s">
        <v>28</v>
      </c>
      <c r="B47" s="51">
        <v>180000</v>
      </c>
      <c r="C47" s="81"/>
      <c r="D47" s="81"/>
    </row>
    <row r="48" spans="1:7" ht="18" customHeight="1">
      <c r="A48" s="23" t="s">
        <v>29</v>
      </c>
      <c r="B48" s="51">
        <v>20000</v>
      </c>
      <c r="C48" s="81"/>
      <c r="D48" s="81"/>
    </row>
    <row r="49" spans="1:4" ht="30" customHeight="1">
      <c r="A49" s="35" t="s">
        <v>36</v>
      </c>
      <c r="B49" s="51">
        <f>B50+B51</f>
        <v>228000</v>
      </c>
      <c r="C49" s="81"/>
      <c r="D49" s="81"/>
    </row>
    <row r="50" spans="1:4" ht="14.25" customHeight="1">
      <c r="A50" s="23" t="s">
        <v>28</v>
      </c>
      <c r="B50" s="51">
        <v>205200</v>
      </c>
      <c r="C50" s="81"/>
      <c r="D50" s="81"/>
    </row>
    <row r="51" spans="1:4" ht="15.75" customHeight="1">
      <c r="A51" s="23" t="s">
        <v>29</v>
      </c>
      <c r="B51" s="51">
        <v>22800</v>
      </c>
      <c r="C51" s="81"/>
      <c r="D51" s="81"/>
    </row>
    <row r="52" spans="1:4" ht="30" customHeight="1">
      <c r="A52" s="35" t="s">
        <v>37</v>
      </c>
      <c r="B52" s="51">
        <f>B53+B54</f>
        <v>444444.45</v>
      </c>
      <c r="C52" s="81"/>
      <c r="D52" s="81"/>
    </row>
    <row r="53" spans="1:4" ht="15" customHeight="1">
      <c r="A53" s="23" t="s">
        <v>28</v>
      </c>
      <c r="B53" s="51">
        <v>400000</v>
      </c>
      <c r="C53" s="81"/>
      <c r="D53" s="81"/>
    </row>
    <row r="54" spans="1:4" ht="15" customHeight="1">
      <c r="A54" s="23" t="s">
        <v>29</v>
      </c>
      <c r="B54" s="51">
        <v>44444.45</v>
      </c>
      <c r="C54" s="81"/>
      <c r="D54" s="81"/>
    </row>
    <row r="55" spans="1:4" ht="30" customHeight="1">
      <c r="A55" s="35" t="s">
        <v>38</v>
      </c>
      <c r="B55" s="51">
        <f>B56+B57</f>
        <v>600000</v>
      </c>
      <c r="C55" s="81"/>
      <c r="D55" s="81"/>
    </row>
    <row r="56" spans="1:4" ht="18.75" customHeight="1">
      <c r="A56" s="23" t="s">
        <v>28</v>
      </c>
      <c r="B56" s="51">
        <v>540000</v>
      </c>
      <c r="C56" s="81"/>
      <c r="D56" s="81"/>
    </row>
    <row r="57" spans="1:4" ht="18" customHeight="1">
      <c r="A57" s="23" t="s">
        <v>29</v>
      </c>
      <c r="B57" s="51">
        <v>60000</v>
      </c>
      <c r="C57" s="81"/>
      <c r="D57" s="81"/>
    </row>
    <row r="58" spans="1:4" ht="41.25" customHeight="1">
      <c r="A58" s="35" t="s">
        <v>39</v>
      </c>
      <c r="B58" s="51">
        <f>B59+B60</f>
        <v>720000</v>
      </c>
      <c r="C58" s="81"/>
      <c r="D58" s="81"/>
    </row>
    <row r="59" spans="1:4" ht="20.25" customHeight="1">
      <c r="A59" s="23" t="s">
        <v>28</v>
      </c>
      <c r="B59" s="51">
        <v>648000</v>
      </c>
      <c r="C59" s="81"/>
      <c r="D59" s="81"/>
    </row>
    <row r="60" spans="1:4" ht="18" customHeight="1">
      <c r="A60" s="23" t="s">
        <v>29</v>
      </c>
      <c r="B60" s="51">
        <v>72000</v>
      </c>
      <c r="C60" s="81"/>
      <c r="D60" s="81"/>
    </row>
    <row r="61" spans="1:4" ht="30" hidden="1" customHeight="1">
      <c r="A61" s="35" t="s">
        <v>40</v>
      </c>
      <c r="B61" s="51">
        <f>B62+B63</f>
        <v>0</v>
      </c>
      <c r="C61" s="51">
        <f>C62+C63</f>
        <v>0</v>
      </c>
      <c r="D61" s="81"/>
    </row>
    <row r="62" spans="1:4" ht="18.75" hidden="1" customHeight="1">
      <c r="A62" s="23" t="s">
        <v>28</v>
      </c>
      <c r="B62" s="51"/>
      <c r="C62" s="51"/>
      <c r="D62" s="81"/>
    </row>
    <row r="63" spans="1:4" ht="20.25" hidden="1" customHeight="1">
      <c r="A63" s="23" t="s">
        <v>29</v>
      </c>
      <c r="B63" s="51"/>
      <c r="C63" s="51"/>
      <c r="D63" s="81"/>
    </row>
    <row r="64" spans="1:4" ht="30" hidden="1" customHeight="1">
      <c r="A64" s="35" t="s">
        <v>41</v>
      </c>
      <c r="B64" s="51">
        <f>B65+B66</f>
        <v>0</v>
      </c>
      <c r="C64" s="51">
        <f>C65+C66</f>
        <v>0</v>
      </c>
      <c r="D64" s="81"/>
    </row>
    <row r="65" spans="1:4" ht="18.75" hidden="1" customHeight="1">
      <c r="A65" s="23" t="s">
        <v>28</v>
      </c>
      <c r="B65" s="51"/>
      <c r="C65" s="51"/>
      <c r="D65" s="81"/>
    </row>
    <row r="66" spans="1:4" ht="18" hidden="1" customHeight="1">
      <c r="A66" s="23" t="s">
        <v>29</v>
      </c>
      <c r="B66" s="51"/>
      <c r="C66" s="51"/>
      <c r="D66" s="81"/>
    </row>
    <row r="67" spans="1:4" ht="30" customHeight="1">
      <c r="A67" s="35" t="s">
        <v>42</v>
      </c>
      <c r="B67" s="51">
        <f>B68+B69</f>
        <v>170000</v>
      </c>
      <c r="C67" s="81"/>
      <c r="D67" s="81"/>
    </row>
    <row r="68" spans="1:4" ht="18.75" customHeight="1">
      <c r="A68" s="23" t="s">
        <v>28</v>
      </c>
      <c r="B68" s="51">
        <v>153000</v>
      </c>
      <c r="C68" s="81"/>
      <c r="D68" s="81"/>
    </row>
    <row r="69" spans="1:4" ht="19.5" customHeight="1">
      <c r="A69" s="23" t="s">
        <v>29</v>
      </c>
      <c r="B69" s="51">
        <v>17000</v>
      </c>
      <c r="C69" s="81"/>
      <c r="D69" s="81"/>
    </row>
    <row r="70" spans="1:4" ht="30" customHeight="1">
      <c r="A70" s="35" t="s">
        <v>43</v>
      </c>
      <c r="B70" s="51">
        <f>B71+B72</f>
        <v>340000</v>
      </c>
      <c r="C70" s="79"/>
      <c r="D70" s="79"/>
    </row>
    <row r="71" spans="1:4" ht="15.75" customHeight="1">
      <c r="A71" s="23" t="s">
        <v>28</v>
      </c>
      <c r="B71" s="51">
        <v>306000</v>
      </c>
      <c r="C71" s="79"/>
      <c r="D71" s="79"/>
    </row>
    <row r="72" spans="1:4" ht="18" customHeight="1">
      <c r="A72" s="23" t="s">
        <v>29</v>
      </c>
      <c r="B72" s="51">
        <v>34000</v>
      </c>
      <c r="C72" s="79"/>
      <c r="D72" s="79"/>
    </row>
    <row r="73" spans="1:4" ht="30" customHeight="1">
      <c r="A73" s="35" t="s">
        <v>44</v>
      </c>
      <c r="B73" s="51">
        <f>B74+B75</f>
        <v>221842.78</v>
      </c>
      <c r="C73" s="81"/>
      <c r="D73" s="81"/>
    </row>
    <row r="74" spans="1:4" ht="13.5" customHeight="1">
      <c r="A74" s="23" t="s">
        <v>28</v>
      </c>
      <c r="B74" s="108">
        <v>199658.5</v>
      </c>
      <c r="C74" s="81"/>
      <c r="D74" s="81"/>
    </row>
    <row r="75" spans="1:4" ht="15" customHeight="1">
      <c r="A75" s="23" t="s">
        <v>29</v>
      </c>
      <c r="B75" s="108">
        <v>22184.28</v>
      </c>
      <c r="C75" s="81"/>
      <c r="D75" s="81"/>
    </row>
    <row r="76" spans="1:4" ht="30" customHeight="1">
      <c r="A76" s="35" t="s">
        <v>45</v>
      </c>
      <c r="B76" s="51">
        <f>B77+B78</f>
        <v>550000</v>
      </c>
      <c r="C76" s="81"/>
      <c r="D76" s="81"/>
    </row>
    <row r="77" spans="1:4" ht="15" customHeight="1">
      <c r="A77" s="23" t="s">
        <v>28</v>
      </c>
      <c r="B77" s="51">
        <v>495000</v>
      </c>
      <c r="C77" s="81"/>
      <c r="D77" s="81"/>
    </row>
    <row r="78" spans="1:4" ht="16.5" customHeight="1">
      <c r="A78" s="23" t="s">
        <v>29</v>
      </c>
      <c r="B78" s="51">
        <v>55000</v>
      </c>
      <c r="C78" s="81"/>
      <c r="D78" s="81"/>
    </row>
    <row r="79" spans="1:4" ht="30" customHeight="1">
      <c r="A79" s="35" t="s">
        <v>46</v>
      </c>
      <c r="B79" s="51">
        <f>B80+B81</f>
        <v>600000</v>
      </c>
      <c r="C79" s="81"/>
      <c r="D79" s="81"/>
    </row>
    <row r="80" spans="1:4" ht="14.25" customHeight="1">
      <c r="A80" s="23" t="s">
        <v>28</v>
      </c>
      <c r="B80" s="51">
        <v>540000</v>
      </c>
      <c r="C80" s="81"/>
      <c r="D80" s="81"/>
    </row>
    <row r="81" spans="1:4" ht="16.5" customHeight="1">
      <c r="A81" s="23" t="s">
        <v>29</v>
      </c>
      <c r="B81" s="51">
        <v>60000</v>
      </c>
      <c r="C81" s="81"/>
      <c r="D81" s="81"/>
    </row>
    <row r="82" spans="1:4" ht="41.25" customHeight="1">
      <c r="A82" s="35" t="s">
        <v>47</v>
      </c>
      <c r="B82" s="51">
        <f>B83+B84</f>
        <v>14855327.529999999</v>
      </c>
      <c r="C82" s="89"/>
      <c r="D82" s="89"/>
    </row>
    <row r="83" spans="1:4" ht="20.25" customHeight="1">
      <c r="A83" s="23" t="s">
        <v>28</v>
      </c>
      <c r="B83" s="51">
        <v>13369794.779999999</v>
      </c>
      <c r="C83" s="89"/>
      <c r="D83" s="89"/>
    </row>
    <row r="84" spans="1:4" ht="18" customHeight="1">
      <c r="A84" s="23" t="s">
        <v>29</v>
      </c>
      <c r="B84" s="51">
        <v>1485532.75</v>
      </c>
      <c r="C84" s="89"/>
      <c r="D84" s="89"/>
    </row>
    <row r="85" spans="1:4" ht="30" customHeight="1">
      <c r="A85" s="35" t="s">
        <v>48</v>
      </c>
      <c r="B85" s="51">
        <f>B86+B87</f>
        <v>1351795</v>
      </c>
      <c r="C85" s="81"/>
      <c r="D85" s="81"/>
    </row>
    <row r="86" spans="1:4" ht="15.75" customHeight="1">
      <c r="A86" s="23" t="s">
        <v>28</v>
      </c>
      <c r="B86" s="51">
        <v>1216615.5</v>
      </c>
      <c r="C86" s="81"/>
      <c r="D86" s="81"/>
    </row>
    <row r="87" spans="1:4" ht="18" customHeight="1">
      <c r="A87" s="23" t="s">
        <v>29</v>
      </c>
      <c r="B87" s="51">
        <v>135179.5</v>
      </c>
      <c r="C87" s="81"/>
      <c r="D87" s="81"/>
    </row>
    <row r="88" spans="1:4" ht="30" customHeight="1">
      <c r="A88" s="35" t="s">
        <v>49</v>
      </c>
      <c r="B88" s="51">
        <f>B89+B90</f>
        <v>334000</v>
      </c>
      <c r="C88" s="81"/>
      <c r="D88" s="81"/>
    </row>
    <row r="89" spans="1:4" ht="16.5" customHeight="1">
      <c r="A89" s="23" t="s">
        <v>28</v>
      </c>
      <c r="B89" s="51">
        <v>300600</v>
      </c>
      <c r="C89" s="81"/>
      <c r="D89" s="81"/>
    </row>
    <row r="90" spans="1:4" ht="12.75" customHeight="1">
      <c r="A90" s="23" t="s">
        <v>29</v>
      </c>
      <c r="B90" s="51">
        <v>33400</v>
      </c>
      <c r="C90" s="81"/>
      <c r="D90" s="81"/>
    </row>
    <row r="91" spans="1:4" ht="30" customHeight="1">
      <c r="A91" s="35" t="s">
        <v>50</v>
      </c>
      <c r="B91" s="51">
        <f>B92+B93</f>
        <v>519188</v>
      </c>
      <c r="C91" s="81"/>
      <c r="D91" s="81"/>
    </row>
    <row r="92" spans="1:4" ht="15.75" customHeight="1">
      <c r="A92" s="23" t="s">
        <v>28</v>
      </c>
      <c r="B92" s="51">
        <v>467269.2</v>
      </c>
      <c r="C92" s="81"/>
      <c r="D92" s="81"/>
    </row>
    <row r="93" spans="1:4" ht="17.25" customHeight="1">
      <c r="A93" s="23" t="s">
        <v>29</v>
      </c>
      <c r="B93" s="51">
        <v>51918.8</v>
      </c>
      <c r="C93" s="81"/>
      <c r="D93" s="81"/>
    </row>
    <row r="94" spans="1:4" ht="30" customHeight="1">
      <c r="A94" s="35" t="s">
        <v>51</v>
      </c>
      <c r="B94" s="51">
        <f>B95+B96</f>
        <v>210812</v>
      </c>
      <c r="C94" s="81"/>
      <c r="D94" s="81"/>
    </row>
    <row r="95" spans="1:4" ht="18" customHeight="1">
      <c r="A95" s="23" t="s">
        <v>28</v>
      </c>
      <c r="B95" s="51">
        <v>189730.8</v>
      </c>
      <c r="C95" s="81"/>
      <c r="D95" s="81"/>
    </row>
    <row r="96" spans="1:4" ht="16.5" customHeight="1">
      <c r="A96" s="23" t="s">
        <v>29</v>
      </c>
      <c r="B96" s="51">
        <v>21081.200000000001</v>
      </c>
      <c r="C96" s="81"/>
      <c r="D96" s="81"/>
    </row>
    <row r="97" spans="1:4" ht="30" customHeight="1">
      <c r="A97" s="35" t="s">
        <v>52</v>
      </c>
      <c r="B97" s="51">
        <f>B98+B99</f>
        <v>370000</v>
      </c>
      <c r="C97" s="81"/>
      <c r="D97" s="81"/>
    </row>
    <row r="98" spans="1:4" ht="13.5" customHeight="1">
      <c r="A98" s="23" t="s">
        <v>28</v>
      </c>
      <c r="B98" s="51">
        <v>333000</v>
      </c>
      <c r="C98" s="81"/>
      <c r="D98" s="81"/>
    </row>
    <row r="99" spans="1:4" ht="15.75" customHeight="1">
      <c r="A99" s="23" t="s">
        <v>29</v>
      </c>
      <c r="B99" s="51">
        <v>37000</v>
      </c>
      <c r="C99" s="81"/>
      <c r="D99" s="81"/>
    </row>
    <row r="100" spans="1:4" ht="29.25" customHeight="1">
      <c r="A100" s="23" t="s">
        <v>53</v>
      </c>
      <c r="B100" s="108">
        <f>B101+B102</f>
        <v>222222.23</v>
      </c>
      <c r="C100" s="79"/>
      <c r="D100" s="79"/>
    </row>
    <row r="101" spans="1:4" ht="15" customHeight="1">
      <c r="A101" s="23" t="s">
        <v>28</v>
      </c>
      <c r="B101" s="108">
        <v>200000</v>
      </c>
      <c r="C101" s="79"/>
      <c r="D101" s="79"/>
    </row>
    <row r="102" spans="1:4" ht="14.25" customHeight="1">
      <c r="A102" s="23" t="s">
        <v>29</v>
      </c>
      <c r="B102" s="108">
        <v>22222.23</v>
      </c>
      <c r="C102" s="79"/>
      <c r="D102" s="79"/>
    </row>
    <row r="103" spans="1:4" ht="30" customHeight="1">
      <c r="A103" s="35" t="s">
        <v>54</v>
      </c>
      <c r="B103" s="51">
        <f>B104+B105</f>
        <v>120000</v>
      </c>
      <c r="C103" s="81"/>
      <c r="D103" s="81"/>
    </row>
    <row r="104" spans="1:4" ht="16.5" customHeight="1">
      <c r="A104" s="23" t="s">
        <v>28</v>
      </c>
      <c r="B104" s="51">
        <v>108000</v>
      </c>
      <c r="C104" s="81"/>
      <c r="D104" s="81"/>
    </row>
    <row r="105" spans="1:4" ht="18.75" customHeight="1">
      <c r="A105" s="23" t="s">
        <v>29</v>
      </c>
      <c r="B105" s="51">
        <v>12000</v>
      </c>
      <c r="C105" s="81"/>
      <c r="D105" s="81"/>
    </row>
    <row r="106" spans="1:4" ht="30" customHeight="1">
      <c r="A106" s="35" t="s">
        <v>55</v>
      </c>
      <c r="B106" s="51">
        <f>B107+B108</f>
        <v>540000</v>
      </c>
      <c r="C106" s="81"/>
      <c r="D106" s="81"/>
    </row>
    <row r="107" spans="1:4" ht="15.75" customHeight="1">
      <c r="A107" s="23" t="s">
        <v>28</v>
      </c>
      <c r="B107" s="51">
        <v>486000</v>
      </c>
      <c r="C107" s="81"/>
      <c r="D107" s="81"/>
    </row>
    <row r="108" spans="1:4" ht="18" customHeight="1">
      <c r="A108" s="23" t="s">
        <v>29</v>
      </c>
      <c r="B108" s="51">
        <v>54000</v>
      </c>
      <c r="C108" s="81"/>
      <c r="D108" s="81"/>
    </row>
    <row r="109" spans="1:4" ht="30" customHeight="1">
      <c r="A109" s="35" t="s">
        <v>56</v>
      </c>
      <c r="B109" s="51">
        <f>B110+B111</f>
        <v>1632118</v>
      </c>
      <c r="C109" s="81"/>
      <c r="D109" s="89"/>
    </row>
    <row r="110" spans="1:4" ht="19.5" customHeight="1">
      <c r="A110" s="23" t="s">
        <v>28</v>
      </c>
      <c r="B110" s="51">
        <v>1468906.2</v>
      </c>
      <c r="C110" s="81"/>
      <c r="D110" s="89"/>
    </row>
    <row r="111" spans="1:4" ht="21" customHeight="1">
      <c r="A111" s="23" t="s">
        <v>29</v>
      </c>
      <c r="B111" s="51">
        <v>163211.79999999999</v>
      </c>
      <c r="C111" s="81"/>
      <c r="D111" s="89"/>
    </row>
    <row r="112" spans="1:4" ht="30" customHeight="1">
      <c r="A112" s="35" t="s">
        <v>57</v>
      </c>
      <c r="B112" s="51">
        <f>B113+B114</f>
        <v>1738994.58</v>
      </c>
      <c r="C112" s="81"/>
      <c r="D112" s="81"/>
    </row>
    <row r="113" spans="1:5" ht="19.5" customHeight="1">
      <c r="A113" s="23" t="s">
        <v>28</v>
      </c>
      <c r="B113" s="51">
        <v>1565095.12</v>
      </c>
      <c r="C113" s="81"/>
      <c r="D113" s="81"/>
    </row>
    <row r="114" spans="1:5" ht="18.75" customHeight="1">
      <c r="A114" s="23" t="s">
        <v>29</v>
      </c>
      <c r="B114" s="51">
        <v>173899.46</v>
      </c>
      <c r="C114" s="81"/>
      <c r="D114" s="81"/>
    </row>
    <row r="115" spans="1:5" ht="30" customHeight="1">
      <c r="A115" s="35" t="s">
        <v>58</v>
      </c>
      <c r="B115" s="51">
        <f>B116+B117</f>
        <v>1049059.8700000001</v>
      </c>
      <c r="C115" s="81"/>
      <c r="D115" s="81"/>
    </row>
    <row r="116" spans="1:5" ht="21" customHeight="1">
      <c r="A116" s="23" t="s">
        <v>28</v>
      </c>
      <c r="B116" s="51">
        <v>944153.88</v>
      </c>
      <c r="C116" s="81"/>
      <c r="D116" s="81"/>
    </row>
    <row r="117" spans="1:5" ht="17.25" customHeight="1">
      <c r="A117" s="23" t="s">
        <v>29</v>
      </c>
      <c r="B117" s="51">
        <v>104905.99</v>
      </c>
      <c r="C117" s="81"/>
      <c r="D117" s="81"/>
    </row>
    <row r="118" spans="1:5" ht="30" customHeight="1">
      <c r="A118" s="35" t="s">
        <v>59</v>
      </c>
      <c r="B118" s="51">
        <f>B119+B120</f>
        <v>1537390</v>
      </c>
      <c r="C118" s="81"/>
      <c r="D118" s="81"/>
    </row>
    <row r="119" spans="1:5" ht="18.75" customHeight="1">
      <c r="A119" s="23" t="s">
        <v>28</v>
      </c>
      <c r="B119" s="51">
        <v>1383651</v>
      </c>
      <c r="C119" s="81"/>
      <c r="D119" s="81"/>
    </row>
    <row r="120" spans="1:5" ht="21" customHeight="1">
      <c r="A120" s="23" t="s">
        <v>29</v>
      </c>
      <c r="B120" s="51">
        <v>153739</v>
      </c>
      <c r="C120" s="81"/>
      <c r="D120" s="81"/>
    </row>
    <row r="121" spans="1:5" ht="30" customHeight="1">
      <c r="A121" s="35" t="s">
        <v>60</v>
      </c>
      <c r="B121" s="51">
        <f>B122+B123</f>
        <v>450000</v>
      </c>
      <c r="C121" s="81"/>
      <c r="D121" s="81"/>
    </row>
    <row r="122" spans="1:5" ht="18.75" customHeight="1">
      <c r="A122" s="23" t="s">
        <v>28</v>
      </c>
      <c r="B122" s="51">
        <v>405000</v>
      </c>
      <c r="C122" s="81"/>
      <c r="D122" s="81"/>
    </row>
    <row r="123" spans="1:5" ht="19.5" customHeight="1">
      <c r="A123" s="23" t="s">
        <v>29</v>
      </c>
      <c r="B123" s="51">
        <v>45000</v>
      </c>
      <c r="C123" s="81"/>
      <c r="D123" s="81"/>
    </row>
    <row r="124" spans="1:5" ht="29.25" customHeight="1">
      <c r="A124" s="35" t="s">
        <v>61</v>
      </c>
      <c r="B124" s="51">
        <f>B125+B126</f>
        <v>3315555.56</v>
      </c>
      <c r="C124" s="79"/>
      <c r="D124" s="79"/>
    </row>
    <row r="125" spans="1:5" ht="15.75" customHeight="1">
      <c r="A125" s="23" t="s">
        <v>28</v>
      </c>
      <c r="B125" s="51">
        <v>2984000</v>
      </c>
      <c r="C125" s="81"/>
      <c r="D125" s="79"/>
    </row>
    <row r="126" spans="1:5" ht="17.25" customHeight="1">
      <c r="A126" s="23" t="s">
        <v>29</v>
      </c>
      <c r="B126" s="51">
        <v>331555.56</v>
      </c>
      <c r="C126" s="81"/>
      <c r="D126" s="79"/>
    </row>
    <row r="127" spans="1:5" ht="58.5" customHeight="1">
      <c r="A127" s="33" t="s">
        <v>62</v>
      </c>
      <c r="B127" s="92">
        <f>B128+B129</f>
        <v>5700000</v>
      </c>
      <c r="C127" s="79"/>
      <c r="D127" s="79"/>
      <c r="E127" s="92">
        <f>E128+E129</f>
        <v>5700000</v>
      </c>
    </row>
    <row r="128" spans="1:5" ht="21.75" customHeight="1">
      <c r="A128" s="23" t="s">
        <v>28</v>
      </c>
      <c r="B128" s="92">
        <v>5130000</v>
      </c>
      <c r="C128" s="79"/>
      <c r="D128" s="79"/>
      <c r="E128" s="92">
        <v>5130000</v>
      </c>
    </row>
    <row r="129" spans="1:6" ht="15.75" customHeight="1">
      <c r="A129" s="23" t="s">
        <v>29</v>
      </c>
      <c r="B129" s="92">
        <v>570000</v>
      </c>
      <c r="C129" s="79"/>
      <c r="D129" s="79"/>
      <c r="E129" s="92">
        <v>570000</v>
      </c>
    </row>
    <row r="130" spans="1:6" ht="36.75" customHeight="1">
      <c r="A130" s="33" t="s">
        <v>63</v>
      </c>
      <c r="B130" s="51">
        <f>B131+B132</f>
        <v>847005.79999999993</v>
      </c>
      <c r="C130" s="79"/>
      <c r="D130" s="79"/>
    </row>
    <row r="131" spans="1:6" ht="15.75" customHeight="1">
      <c r="A131" s="23" t="s">
        <v>28</v>
      </c>
      <c r="B131" s="51">
        <v>762305.22</v>
      </c>
      <c r="C131" s="79"/>
      <c r="D131" s="79"/>
    </row>
    <row r="132" spans="1:6" ht="15.75" customHeight="1">
      <c r="A132" s="23" t="s">
        <v>29</v>
      </c>
      <c r="B132" s="51" t="s">
        <v>151</v>
      </c>
      <c r="C132" s="79"/>
      <c r="D132" s="79"/>
    </row>
    <row r="133" spans="1:6" ht="65.25" customHeight="1">
      <c r="A133" s="41" t="s">
        <v>64</v>
      </c>
      <c r="B133" s="93"/>
      <c r="C133" s="79"/>
      <c r="D133" s="79"/>
      <c r="E133" s="93">
        <f>E134+E135</f>
        <v>1640674.52</v>
      </c>
    </row>
    <row r="134" spans="1:6" ht="15.75" customHeight="1">
      <c r="A134" s="23" t="s">
        <v>28</v>
      </c>
      <c r="B134" s="93"/>
      <c r="C134" s="79"/>
      <c r="D134" s="79"/>
      <c r="E134" s="93">
        <v>1476607.07</v>
      </c>
    </row>
    <row r="135" spans="1:6" ht="15.75" customHeight="1">
      <c r="A135" s="23" t="s">
        <v>29</v>
      </c>
      <c r="B135" s="93"/>
      <c r="C135" s="79"/>
      <c r="D135" s="79"/>
      <c r="E135" s="93">
        <v>164067.45000000001</v>
      </c>
    </row>
    <row r="136" spans="1:6" ht="54" customHeight="1">
      <c r="A136" s="41" t="s">
        <v>65</v>
      </c>
      <c r="B136" s="94"/>
      <c r="C136" s="79"/>
      <c r="D136" s="79"/>
      <c r="E136" s="94">
        <f>E137+E138</f>
        <v>2083154.84</v>
      </c>
    </row>
    <row r="137" spans="1:6" ht="15.75" customHeight="1">
      <c r="A137" s="23" t="s">
        <v>28</v>
      </c>
      <c r="B137" s="94"/>
      <c r="C137" s="79"/>
      <c r="D137" s="79"/>
      <c r="E137" s="94">
        <v>1874839.36</v>
      </c>
    </row>
    <row r="138" spans="1:6" ht="15.75" customHeight="1">
      <c r="A138" s="23" t="s">
        <v>29</v>
      </c>
      <c r="B138" s="94"/>
      <c r="C138" s="79"/>
      <c r="D138" s="79"/>
      <c r="E138" s="94">
        <v>208315.48</v>
      </c>
    </row>
    <row r="139" spans="1:6" ht="51" customHeight="1">
      <c r="A139" s="41" t="s">
        <v>66</v>
      </c>
      <c r="B139" s="95"/>
      <c r="C139" s="79"/>
      <c r="D139" s="79"/>
      <c r="E139" s="95">
        <f>E140+E141</f>
        <v>737901.55</v>
      </c>
    </row>
    <row r="140" spans="1:6" ht="15.75" customHeight="1">
      <c r="A140" s="23" t="s">
        <v>28</v>
      </c>
      <c r="B140" s="95"/>
      <c r="C140" s="79"/>
      <c r="D140" s="79"/>
      <c r="E140" s="95">
        <v>664111.39</v>
      </c>
    </row>
    <row r="141" spans="1:6" ht="15.75" customHeight="1">
      <c r="A141" s="23" t="s">
        <v>29</v>
      </c>
      <c r="B141" s="95"/>
      <c r="C141" s="79"/>
      <c r="D141" s="79"/>
      <c r="E141" s="95">
        <v>73790.16</v>
      </c>
    </row>
    <row r="142" spans="1:6" ht="56.25" customHeight="1">
      <c r="A142" s="41" t="s">
        <v>67</v>
      </c>
      <c r="B142" s="96"/>
      <c r="C142" s="79"/>
      <c r="D142" s="79"/>
      <c r="E142" s="96">
        <f>E143+E144</f>
        <v>5920908.0700000003</v>
      </c>
      <c r="F142" s="74">
        <f>E142+E139+E136+E133</f>
        <v>10382638.98</v>
      </c>
    </row>
    <row r="143" spans="1:6" ht="15.75" customHeight="1">
      <c r="A143" s="23" t="s">
        <v>28</v>
      </c>
      <c r="B143" s="96"/>
      <c r="C143" s="79"/>
      <c r="D143" s="79"/>
      <c r="E143" s="96">
        <v>5328817.25</v>
      </c>
      <c r="F143" s="74">
        <f>E143+E140+E137+E134</f>
        <v>9344375.0700000003</v>
      </c>
    </row>
    <row r="144" spans="1:6" ht="15.75" customHeight="1">
      <c r="A144" s="23" t="s">
        <v>29</v>
      </c>
      <c r="B144" s="96"/>
      <c r="C144" s="79"/>
      <c r="D144" s="79"/>
      <c r="E144" s="96">
        <v>592090.81999999995</v>
      </c>
      <c r="F144" s="74">
        <f>E144+E141+E138+E135</f>
        <v>1038263.9099999999</v>
      </c>
    </row>
    <row r="145" spans="1:6" ht="29.25" customHeight="1">
      <c r="A145" s="41" t="s">
        <v>68</v>
      </c>
      <c r="B145" s="51">
        <f>B146+B147</f>
        <v>2832338.8</v>
      </c>
      <c r="C145" s="79"/>
      <c r="D145" s="79"/>
      <c r="F145" s="74"/>
    </row>
    <row r="146" spans="1:6" ht="15.75" customHeight="1">
      <c r="A146" s="23" t="s">
        <v>28</v>
      </c>
      <c r="B146" s="51">
        <v>2549104.92</v>
      </c>
      <c r="C146" s="79"/>
      <c r="D146" s="79"/>
      <c r="F146" s="74"/>
    </row>
    <row r="147" spans="1:6" ht="15.75" customHeight="1">
      <c r="A147" s="23" t="s">
        <v>29</v>
      </c>
      <c r="B147" s="51">
        <v>283233.88</v>
      </c>
      <c r="C147" s="79"/>
      <c r="D147" s="79"/>
      <c r="F147" s="74"/>
    </row>
    <row r="148" spans="1:6" ht="41.25" customHeight="1">
      <c r="A148" s="41" t="s">
        <v>69</v>
      </c>
      <c r="B148" s="51">
        <f>B149+B150</f>
        <v>994410.76</v>
      </c>
      <c r="C148" s="79"/>
      <c r="D148" s="79"/>
      <c r="F148" s="74"/>
    </row>
    <row r="149" spans="1:6" ht="15.75" customHeight="1">
      <c r="A149" s="23" t="s">
        <v>28</v>
      </c>
      <c r="B149" s="51">
        <v>882625.96</v>
      </c>
      <c r="C149" s="79"/>
      <c r="D149" s="79"/>
      <c r="F149" s="74"/>
    </row>
    <row r="150" spans="1:6" ht="15.75" customHeight="1">
      <c r="A150" s="23" t="s">
        <v>29</v>
      </c>
      <c r="B150" s="51">
        <v>111784.8</v>
      </c>
      <c r="C150" s="79"/>
      <c r="D150" s="79"/>
      <c r="F150" s="74"/>
    </row>
    <row r="151" spans="1:6" ht="40.5" customHeight="1">
      <c r="A151" s="41" t="s">
        <v>70</v>
      </c>
      <c r="B151" s="51">
        <f>B152+B153</f>
        <v>8753747.3200000003</v>
      </c>
      <c r="C151" s="79"/>
      <c r="D151" s="79"/>
      <c r="F151" s="74"/>
    </row>
    <row r="152" spans="1:6" ht="15.75" customHeight="1">
      <c r="A152" s="23" t="s">
        <v>28</v>
      </c>
      <c r="B152" s="51">
        <v>7873973.7199999997</v>
      </c>
      <c r="C152" s="79"/>
      <c r="D152" s="79"/>
      <c r="F152" s="74"/>
    </row>
    <row r="153" spans="1:6" ht="15.75" customHeight="1">
      <c r="A153" s="23" t="s">
        <v>29</v>
      </c>
      <c r="B153" s="51">
        <v>879773.6</v>
      </c>
      <c r="C153" s="79"/>
      <c r="D153" s="79"/>
      <c r="F153" s="74"/>
    </row>
    <row r="154" spans="1:6" ht="37.5" customHeight="1">
      <c r="A154" s="41" t="s">
        <v>71</v>
      </c>
      <c r="B154" s="51">
        <f>B155+B156</f>
        <v>446034.67</v>
      </c>
      <c r="C154" s="79"/>
      <c r="D154" s="79"/>
      <c r="F154" s="74"/>
    </row>
    <row r="155" spans="1:6" ht="15.75" customHeight="1">
      <c r="A155" s="23" t="s">
        <v>28</v>
      </c>
      <c r="B155" s="51">
        <v>384639.67</v>
      </c>
      <c r="C155" s="79"/>
      <c r="D155" s="79"/>
      <c r="F155" s="74"/>
    </row>
    <row r="156" spans="1:6" ht="15.75" customHeight="1">
      <c r="A156" s="23" t="s">
        <v>29</v>
      </c>
      <c r="B156" s="51">
        <v>61395</v>
      </c>
      <c r="C156" s="79"/>
      <c r="D156" s="79"/>
      <c r="F156" s="74"/>
    </row>
    <row r="157" spans="1:6" ht="46.5" customHeight="1">
      <c r="A157" s="41" t="s">
        <v>72</v>
      </c>
      <c r="B157" s="51">
        <f>B158+B159</f>
        <v>310270.84999999998</v>
      </c>
      <c r="C157" s="51">
        <f>C158+C159</f>
        <v>0</v>
      </c>
      <c r="D157" s="79"/>
      <c r="F157" s="74"/>
    </row>
    <row r="158" spans="1:6" ht="15.75" customHeight="1">
      <c r="A158" s="23" t="s">
        <v>28</v>
      </c>
      <c r="B158" s="51">
        <v>279087.84999999998</v>
      </c>
      <c r="C158" s="79"/>
      <c r="D158" s="79"/>
      <c r="F158" s="74"/>
    </row>
    <row r="159" spans="1:6" ht="15.75" customHeight="1">
      <c r="A159" s="23" t="s">
        <v>29</v>
      </c>
      <c r="B159" s="51">
        <v>31183</v>
      </c>
      <c r="C159" s="79"/>
      <c r="D159" s="79"/>
      <c r="F159" s="74"/>
    </row>
    <row r="160" spans="1:6" ht="37.5" customHeight="1">
      <c r="A160" s="119" t="s">
        <v>73</v>
      </c>
      <c r="B160" s="51">
        <f>B161+B162</f>
        <v>1242870</v>
      </c>
      <c r="C160" s="51">
        <f>C161+C162</f>
        <v>0</v>
      </c>
      <c r="D160" s="79"/>
      <c r="F160" s="74"/>
    </row>
    <row r="161" spans="1:6" ht="15.75" customHeight="1">
      <c r="A161" s="23" t="s">
        <v>28</v>
      </c>
      <c r="B161" s="120">
        <v>1118583</v>
      </c>
      <c r="C161" s="120">
        <v>0</v>
      </c>
      <c r="D161" s="79"/>
      <c r="F161" s="74"/>
    </row>
    <row r="162" spans="1:6" ht="15.75" customHeight="1">
      <c r="A162" s="23" t="s">
        <v>29</v>
      </c>
      <c r="B162" s="120">
        <v>124287</v>
      </c>
      <c r="C162" s="120">
        <v>0</v>
      </c>
      <c r="D162" s="79"/>
      <c r="F162" s="74"/>
    </row>
    <row r="163" spans="1:6" ht="42.75" customHeight="1">
      <c r="A163" s="119" t="s">
        <v>76</v>
      </c>
      <c r="B163" s="51">
        <f>B164+B165</f>
        <v>397804.52</v>
      </c>
      <c r="C163" s="51">
        <f>C164+C165</f>
        <v>3445416.48</v>
      </c>
      <c r="D163" s="79"/>
      <c r="F163" s="74"/>
    </row>
    <row r="164" spans="1:6" ht="15.75" customHeight="1">
      <c r="A164" s="23" t="s">
        <v>28</v>
      </c>
      <c r="B164" s="120">
        <v>358024.06</v>
      </c>
      <c r="C164" s="120">
        <v>3100874.83</v>
      </c>
      <c r="D164" s="79"/>
      <c r="F164" s="74"/>
    </row>
    <row r="165" spans="1:6" ht="15.75" customHeight="1">
      <c r="A165" s="23" t="s">
        <v>29</v>
      </c>
      <c r="B165" s="120">
        <v>39780.46</v>
      </c>
      <c r="C165" s="120">
        <v>344541.65</v>
      </c>
      <c r="D165" s="79"/>
      <c r="F165" s="74"/>
    </row>
    <row r="166" spans="1:6" ht="39" customHeight="1">
      <c r="A166" s="119" t="s">
        <v>79</v>
      </c>
      <c r="B166" s="51">
        <f>B167+B168</f>
        <v>2083154.8599999999</v>
      </c>
      <c r="C166" s="51">
        <f>C167+C168</f>
        <v>4374625.1399999997</v>
      </c>
      <c r="D166" s="79"/>
      <c r="F166" s="74"/>
    </row>
    <row r="167" spans="1:6" ht="15.75" customHeight="1">
      <c r="A167" s="23" t="s">
        <v>28</v>
      </c>
      <c r="B167" s="120">
        <v>1874839.39</v>
      </c>
      <c r="C167" s="120">
        <v>3937162.61</v>
      </c>
      <c r="D167" s="79"/>
      <c r="F167" s="74"/>
    </row>
    <row r="168" spans="1:6" ht="15.75" customHeight="1">
      <c r="A168" s="23" t="s">
        <v>29</v>
      </c>
      <c r="B168" s="121">
        <v>208315.47</v>
      </c>
      <c r="C168" s="120">
        <v>437462.53</v>
      </c>
      <c r="D168" s="79"/>
      <c r="F168" s="74"/>
    </row>
    <row r="169" spans="1:6" ht="34.5" customHeight="1">
      <c r="A169" s="119" t="s">
        <v>82</v>
      </c>
      <c r="B169" s="51">
        <f>B170+B171</f>
        <v>280379</v>
      </c>
      <c r="C169" s="51">
        <f>C170+C171</f>
        <v>0</v>
      </c>
      <c r="D169" s="79"/>
      <c r="F169" s="74"/>
    </row>
    <row r="170" spans="1:6" ht="15.75" customHeight="1">
      <c r="A170" s="23" t="s">
        <v>28</v>
      </c>
      <c r="B170" s="120">
        <v>252341.1</v>
      </c>
      <c r="C170" s="120">
        <v>0</v>
      </c>
      <c r="D170" s="79"/>
      <c r="F170" s="74"/>
    </row>
    <row r="171" spans="1:6" ht="15.75" customHeight="1">
      <c r="A171" s="23" t="s">
        <v>29</v>
      </c>
      <c r="B171" s="120">
        <v>28037.9</v>
      </c>
      <c r="C171" s="120">
        <v>0</v>
      </c>
      <c r="D171" s="79"/>
      <c r="F171" s="74"/>
    </row>
    <row r="172" spans="1:6" ht="33.75" customHeight="1">
      <c r="A172" s="119" t="s">
        <v>85</v>
      </c>
      <c r="B172" s="51">
        <f>B173+B174</f>
        <v>291838.8</v>
      </c>
      <c r="C172" s="51">
        <f>C173+C174</f>
        <v>0</v>
      </c>
      <c r="D172" s="79"/>
      <c r="F172" s="74"/>
    </row>
    <row r="173" spans="1:6" ht="15.75" customHeight="1">
      <c r="A173" s="23" t="s">
        <v>28</v>
      </c>
      <c r="B173" s="120">
        <v>262654.92</v>
      </c>
      <c r="C173" s="120">
        <v>0</v>
      </c>
      <c r="D173" s="79"/>
      <c r="F173" s="74"/>
    </row>
    <row r="174" spans="1:6" ht="15.75" customHeight="1">
      <c r="A174" s="23" t="s">
        <v>29</v>
      </c>
      <c r="B174" s="120">
        <v>29183.88</v>
      </c>
      <c r="C174" s="120">
        <v>0</v>
      </c>
      <c r="D174" s="79"/>
      <c r="F174" s="74"/>
    </row>
    <row r="175" spans="1:6" ht="36.75" customHeight="1">
      <c r="A175" s="119" t="s">
        <v>88</v>
      </c>
      <c r="B175" s="51">
        <f>B176+B177</f>
        <v>165683.55000000002</v>
      </c>
      <c r="C175" s="51">
        <f>C176+C177</f>
        <v>310894.45</v>
      </c>
      <c r="D175" s="79"/>
      <c r="F175" s="74"/>
    </row>
    <row r="176" spans="1:6" ht="15.75" customHeight="1">
      <c r="A176" s="23" t="s">
        <v>28</v>
      </c>
      <c r="B176" s="120">
        <v>149115.20000000001</v>
      </c>
      <c r="C176" s="120">
        <v>279805</v>
      </c>
      <c r="D176" s="79"/>
      <c r="F176" s="74"/>
    </row>
    <row r="177" spans="1:7" ht="15.75" customHeight="1">
      <c r="A177" s="23" t="s">
        <v>29</v>
      </c>
      <c r="B177" s="120">
        <v>16568.349999999999</v>
      </c>
      <c r="C177" s="120">
        <v>31089.45</v>
      </c>
      <c r="D177" s="79"/>
      <c r="F177" s="74"/>
    </row>
    <row r="178" spans="1:7" ht="34.5" customHeight="1">
      <c r="A178" s="119" t="s">
        <v>91</v>
      </c>
      <c r="B178" s="51">
        <f>B179+B180</f>
        <v>0</v>
      </c>
      <c r="C178" s="51">
        <f>C179+C180</f>
        <v>291684</v>
      </c>
      <c r="D178" s="79"/>
      <c r="F178" s="74"/>
    </row>
    <row r="179" spans="1:7" ht="15.75" customHeight="1">
      <c r="A179" s="23" t="s">
        <v>28</v>
      </c>
      <c r="B179" s="120">
        <v>0</v>
      </c>
      <c r="C179" s="120">
        <v>262515.59999999998</v>
      </c>
      <c r="D179" s="79"/>
      <c r="F179" s="74"/>
    </row>
    <row r="180" spans="1:7" ht="15.75" customHeight="1">
      <c r="A180" s="23" t="s">
        <v>29</v>
      </c>
      <c r="B180" s="120">
        <v>0</v>
      </c>
      <c r="C180" s="120">
        <v>29168.400000000001</v>
      </c>
      <c r="D180" s="79"/>
      <c r="F180" s="74"/>
    </row>
    <row r="181" spans="1:7" ht="36.75" customHeight="1">
      <c r="A181" s="119" t="s">
        <v>94</v>
      </c>
      <c r="B181" s="51">
        <f>B182+B183</f>
        <v>0</v>
      </c>
      <c r="C181" s="51">
        <f>C182+C183</f>
        <v>291684</v>
      </c>
      <c r="D181" s="79"/>
      <c r="F181" s="74"/>
    </row>
    <row r="182" spans="1:7" ht="15.75" customHeight="1">
      <c r="A182" s="23" t="s">
        <v>28</v>
      </c>
      <c r="B182" s="120">
        <v>0</v>
      </c>
      <c r="C182" s="120">
        <v>262515.59999999998</v>
      </c>
      <c r="D182" s="79"/>
      <c r="F182" s="74"/>
    </row>
    <row r="183" spans="1:7" ht="15.75" customHeight="1">
      <c r="A183" s="23" t="s">
        <v>29</v>
      </c>
      <c r="B183" s="120">
        <v>0</v>
      </c>
      <c r="C183" s="120">
        <v>29168.400000000001</v>
      </c>
      <c r="D183" s="79"/>
      <c r="F183" s="74"/>
    </row>
    <row r="184" spans="1:7" ht="35.25" customHeight="1">
      <c r="A184" s="119" t="s">
        <v>95</v>
      </c>
      <c r="B184" s="51">
        <f>B185+B186</f>
        <v>0</v>
      </c>
      <c r="C184" s="51">
        <f>C185+C186</f>
        <v>655331</v>
      </c>
      <c r="D184" s="79"/>
      <c r="F184" s="74"/>
    </row>
    <row r="185" spans="1:7" ht="15.75" customHeight="1">
      <c r="A185" s="23" t="s">
        <v>28</v>
      </c>
      <c r="B185" s="120">
        <v>0</v>
      </c>
      <c r="C185" s="120">
        <v>589797.9</v>
      </c>
      <c r="D185" s="79"/>
      <c r="F185" s="74"/>
    </row>
    <row r="186" spans="1:7" ht="15.75" customHeight="1">
      <c r="A186" s="23" t="s">
        <v>29</v>
      </c>
      <c r="B186" s="120">
        <v>0</v>
      </c>
      <c r="C186" s="120">
        <v>65533.1</v>
      </c>
      <c r="D186" s="79"/>
      <c r="F186" s="74"/>
    </row>
    <row r="187" spans="1:7" ht="33.75" customHeight="1">
      <c r="A187" s="119" t="s">
        <v>98</v>
      </c>
      <c r="B187" s="51">
        <f>B188+B189</f>
        <v>1069146</v>
      </c>
      <c r="C187" s="51">
        <f>C188+C189</f>
        <v>0</v>
      </c>
      <c r="D187" s="79"/>
      <c r="F187" s="74"/>
    </row>
    <row r="188" spans="1:7" ht="15.75" customHeight="1">
      <c r="A188" s="23" t="s">
        <v>28</v>
      </c>
      <c r="B188" s="120">
        <v>962231.4</v>
      </c>
      <c r="C188" s="120">
        <v>0</v>
      </c>
      <c r="D188" s="79"/>
      <c r="F188" s="74"/>
    </row>
    <row r="189" spans="1:7" ht="15.75" customHeight="1">
      <c r="A189" s="23" t="s">
        <v>29</v>
      </c>
      <c r="B189" s="120">
        <v>106914.6</v>
      </c>
      <c r="C189" s="120">
        <v>0</v>
      </c>
      <c r="D189" s="79"/>
      <c r="F189" s="74"/>
    </row>
    <row r="190" spans="1:7" ht="36" customHeight="1">
      <c r="A190" s="119" t="s">
        <v>101</v>
      </c>
      <c r="B190" s="51">
        <f>B191+B192</f>
        <v>4851762.05</v>
      </c>
      <c r="C190" s="51">
        <f>C191+C192</f>
        <v>12433906.949999999</v>
      </c>
      <c r="D190" s="79"/>
      <c r="E190" s="115">
        <f t="shared" ref="E190:F192" si="0">B190+B187+B184+B181+B178+B175+B172+B169+B163+B160+B166</f>
        <v>10382638.779999999</v>
      </c>
      <c r="F190" s="115">
        <f t="shared" si="0"/>
        <v>21803542.02</v>
      </c>
    </row>
    <row r="191" spans="1:7" ht="21" customHeight="1">
      <c r="A191" s="23" t="s">
        <v>28</v>
      </c>
      <c r="B191" s="120">
        <v>4366585.8499999996</v>
      </c>
      <c r="C191" s="120">
        <v>11190516.25</v>
      </c>
      <c r="D191" s="79"/>
      <c r="E191" s="115">
        <f t="shared" si="0"/>
        <v>9344374.9199999999</v>
      </c>
      <c r="F191" s="115">
        <f t="shared" si="0"/>
        <v>19623187.789999999</v>
      </c>
      <c r="G191" s="115">
        <f>E191-F143</f>
        <v>-0.15000000037252903</v>
      </c>
    </row>
    <row r="192" spans="1:7" ht="27.75" customHeight="1">
      <c r="A192" s="23" t="s">
        <v>29</v>
      </c>
      <c r="B192" s="120">
        <v>485176.2</v>
      </c>
      <c r="C192" s="120">
        <v>1243390.7</v>
      </c>
      <c r="D192" s="79"/>
      <c r="E192" s="115">
        <f t="shared" si="0"/>
        <v>1038263.86</v>
      </c>
      <c r="F192" s="115">
        <f t="shared" si="0"/>
        <v>2180354.2299999995</v>
      </c>
      <c r="G192" s="115">
        <f>E192-F144</f>
        <v>-4.9999999930150807E-2</v>
      </c>
    </row>
    <row r="193" spans="1:7" ht="16.5" customHeight="1">
      <c r="A193" s="23" t="s">
        <v>26</v>
      </c>
      <c r="B193" s="50">
        <f>B194+B195</f>
        <v>664039.82999999996</v>
      </c>
      <c r="C193" s="28">
        <f>C194+C195</f>
        <v>18851569.100000001</v>
      </c>
      <c r="D193" s="28">
        <f>D194+D195</f>
        <v>22496888.899999999</v>
      </c>
      <c r="E193" s="74">
        <f>B193-'Расшифровка 2021-2023 на ап (2)'!B202</f>
        <v>664039.64</v>
      </c>
      <c r="F193" s="74"/>
      <c r="G193" s="74">
        <f>C193-F190</f>
        <v>-2951972.9199999981</v>
      </c>
    </row>
    <row r="194" spans="1:7" ht="18.75" customHeight="1">
      <c r="A194" s="23" t="s">
        <v>28</v>
      </c>
      <c r="B194" s="109">
        <v>597635.81999999995</v>
      </c>
      <c r="C194" s="52">
        <v>16966412.210000001</v>
      </c>
      <c r="D194" s="53">
        <v>20247200</v>
      </c>
      <c r="E194" s="74">
        <f>B194-'Расшифровка 2021-2023 на ап (2)'!B203</f>
        <v>597635.66999999993</v>
      </c>
      <c r="F194" s="74"/>
      <c r="G194" s="74">
        <f>C194-F191</f>
        <v>-2656775.5799999982</v>
      </c>
    </row>
    <row r="195" spans="1:7" ht="30" customHeight="1">
      <c r="A195" s="23" t="s">
        <v>29</v>
      </c>
      <c r="B195" s="28">
        <v>66404.009999999995</v>
      </c>
      <c r="C195" s="52">
        <v>1885156.89</v>
      </c>
      <c r="D195" s="28">
        <v>2249688.9</v>
      </c>
      <c r="E195" s="74">
        <f>B195-'Расшифровка 2021-2023 на ап (2)'!B204</f>
        <v>66403.97</v>
      </c>
      <c r="F195" s="74"/>
      <c r="G195" s="74">
        <f>C195-F192</f>
        <v>-295197.33999999962</v>
      </c>
    </row>
    <row r="196" spans="1:7" ht="50.25" hidden="1" customHeight="1">
      <c r="A196" s="54" t="s">
        <v>106</v>
      </c>
      <c r="B196" s="55">
        <f t="shared" ref="B196:D197" si="1">B197</f>
        <v>0</v>
      </c>
      <c r="C196" s="55">
        <f t="shared" si="1"/>
        <v>0</v>
      </c>
      <c r="D196" s="55">
        <f t="shared" si="1"/>
        <v>0</v>
      </c>
    </row>
    <row r="197" spans="1:7" ht="34.5" hidden="1" customHeight="1">
      <c r="A197" s="23" t="s">
        <v>107</v>
      </c>
      <c r="B197" s="28">
        <f t="shared" si="1"/>
        <v>0</v>
      </c>
      <c r="C197" s="28">
        <f t="shared" si="1"/>
        <v>0</v>
      </c>
      <c r="D197" s="28">
        <f t="shared" si="1"/>
        <v>0</v>
      </c>
    </row>
    <row r="198" spans="1:7" ht="34.5" hidden="1" customHeight="1">
      <c r="A198" s="20" t="s">
        <v>108</v>
      </c>
      <c r="B198" s="28">
        <f>B200+B201</f>
        <v>0</v>
      </c>
      <c r="C198" s="28">
        <f>C200+C201</f>
        <v>0</v>
      </c>
      <c r="D198" s="28">
        <f>D200+D201</f>
        <v>0</v>
      </c>
    </row>
    <row r="199" spans="1:7" ht="34.5" hidden="1" customHeight="1">
      <c r="A199" s="24" t="s">
        <v>27</v>
      </c>
      <c r="B199" s="28" t="s">
        <v>109</v>
      </c>
      <c r="C199" s="28">
        <v>0</v>
      </c>
      <c r="D199" s="28">
        <v>0</v>
      </c>
    </row>
    <row r="200" spans="1:7" ht="34.5" hidden="1" customHeight="1">
      <c r="A200" s="24" t="s">
        <v>28</v>
      </c>
      <c r="B200" s="28">
        <v>0</v>
      </c>
      <c r="C200" s="28">
        <v>0</v>
      </c>
      <c r="D200" s="28">
        <v>0</v>
      </c>
    </row>
    <row r="201" spans="1:7" ht="34.5" hidden="1" customHeight="1">
      <c r="A201" s="24" t="s">
        <v>29</v>
      </c>
      <c r="B201" s="28">
        <v>0</v>
      </c>
      <c r="C201" s="28">
        <v>0</v>
      </c>
      <c r="D201" s="28">
        <v>0</v>
      </c>
    </row>
    <row r="202" spans="1:7" ht="35.1" customHeight="1">
      <c r="A202" s="56" t="s">
        <v>110</v>
      </c>
      <c r="B202" s="57">
        <f>B203+B206+B224</f>
        <v>19698073.829999998</v>
      </c>
      <c r="C202" s="57">
        <f>C203+C206+C224</f>
        <v>17599868.440000001</v>
      </c>
      <c r="D202" s="57">
        <f>D203+D206+D224</f>
        <v>17599868.440000001</v>
      </c>
      <c r="F202" s="74"/>
    </row>
    <row r="203" spans="1:7" ht="26.25" customHeight="1">
      <c r="A203" s="58" t="s">
        <v>111</v>
      </c>
      <c r="B203" s="59">
        <f>B204+B205</f>
        <v>600000</v>
      </c>
      <c r="C203" s="59">
        <f>C204+C205</f>
        <v>0</v>
      </c>
      <c r="D203" s="59">
        <f>D204+D205</f>
        <v>0</v>
      </c>
    </row>
    <row r="204" spans="1:7" ht="17.25" hidden="1" customHeight="1">
      <c r="A204" s="60" t="s">
        <v>112</v>
      </c>
      <c r="B204" s="28">
        <v>300000</v>
      </c>
      <c r="C204" s="28"/>
      <c r="D204" s="28"/>
    </row>
    <row r="205" spans="1:7" ht="22.5" hidden="1" customHeight="1">
      <c r="A205" s="60" t="s">
        <v>113</v>
      </c>
      <c r="B205" s="28">
        <v>300000</v>
      </c>
      <c r="C205" s="28"/>
      <c r="D205" s="28"/>
    </row>
    <row r="206" spans="1:7" ht="24" customHeight="1">
      <c r="A206" s="58" t="s">
        <v>114</v>
      </c>
      <c r="B206" s="61">
        <v>16149978.859999999</v>
      </c>
      <c r="C206" s="61">
        <f>C207+C208+C209+C210+C211+C212+C213+C214+C215+C216+C217+C218+C219+C220+C221+C222+C223</f>
        <v>0</v>
      </c>
      <c r="D206" s="61">
        <f>D207+D208+D209+D210+D211+D212+D213+D214+D215+D216+D217+D218+D219+D220+D221+D222+D223</f>
        <v>0</v>
      </c>
      <c r="F206" s="74"/>
    </row>
    <row r="207" spans="1:7" ht="34.5" hidden="1" customHeight="1">
      <c r="A207" s="60" t="s">
        <v>115</v>
      </c>
      <c r="B207" s="28">
        <v>2144000</v>
      </c>
      <c r="C207" s="28"/>
      <c r="D207" s="28"/>
    </row>
    <row r="208" spans="1:7" ht="34.5" hidden="1" customHeight="1">
      <c r="A208" s="60" t="s">
        <v>116</v>
      </c>
      <c r="B208" s="28">
        <v>1160000</v>
      </c>
      <c r="C208" s="28"/>
      <c r="D208" s="28"/>
    </row>
    <row r="209" spans="1:4" ht="51" hidden="1" customHeight="1">
      <c r="A209" s="60" t="s">
        <v>117</v>
      </c>
      <c r="B209" s="28">
        <v>574382.28</v>
      </c>
      <c r="C209" s="28"/>
      <c r="D209" s="28"/>
    </row>
    <row r="210" spans="1:4" ht="54" hidden="1" customHeight="1">
      <c r="A210" s="60" t="s">
        <v>118</v>
      </c>
      <c r="B210" s="28">
        <v>1456180.35</v>
      </c>
      <c r="C210" s="28"/>
      <c r="D210" s="28"/>
    </row>
    <row r="211" spans="1:4" ht="69.75" hidden="1" customHeight="1">
      <c r="A211" s="60" t="s">
        <v>119</v>
      </c>
      <c r="B211" s="28">
        <v>1950000</v>
      </c>
      <c r="C211" s="28"/>
      <c r="D211" s="28"/>
    </row>
    <row r="212" spans="1:4" ht="29.25" hidden="1" customHeight="1">
      <c r="A212" s="60" t="s">
        <v>120</v>
      </c>
      <c r="B212" s="28">
        <v>599124.02</v>
      </c>
      <c r="C212" s="28"/>
      <c r="D212" s="28"/>
    </row>
    <row r="213" spans="1:4" ht="34.5" hidden="1" customHeight="1">
      <c r="A213" s="60" t="s">
        <v>121</v>
      </c>
      <c r="B213" s="28">
        <v>972910</v>
      </c>
      <c r="C213" s="28"/>
      <c r="D213" s="28"/>
    </row>
    <row r="214" spans="1:4" ht="101.25" hidden="1" customHeight="1">
      <c r="A214" s="60" t="s">
        <v>122</v>
      </c>
      <c r="B214" s="28">
        <v>1918974.92</v>
      </c>
      <c r="C214" s="28"/>
      <c r="D214" s="28"/>
    </row>
    <row r="215" spans="1:4" ht="3" hidden="1" customHeight="1">
      <c r="A215" s="60" t="s">
        <v>123</v>
      </c>
      <c r="B215" s="28">
        <v>2270000</v>
      </c>
      <c r="C215" s="28"/>
      <c r="D215" s="28"/>
    </row>
    <row r="216" spans="1:4" ht="44.25" hidden="1" customHeight="1">
      <c r="A216" s="60" t="s">
        <v>124</v>
      </c>
      <c r="B216" s="28">
        <v>1111600</v>
      </c>
      <c r="C216" s="28"/>
      <c r="D216" s="28"/>
    </row>
    <row r="217" spans="1:4" ht="34.5" hidden="1" customHeight="1">
      <c r="A217" s="60" t="s">
        <v>125</v>
      </c>
      <c r="B217" s="28">
        <v>638900</v>
      </c>
      <c r="C217" s="28"/>
      <c r="D217" s="28"/>
    </row>
    <row r="218" spans="1:4" ht="16.5" hidden="1" customHeight="1">
      <c r="A218" s="60" t="s">
        <v>126</v>
      </c>
      <c r="B218" s="28">
        <v>1509744</v>
      </c>
      <c r="C218" s="28"/>
      <c r="D218" s="28"/>
    </row>
    <row r="219" spans="1:4" ht="16.5" hidden="1" customHeight="1">
      <c r="A219" s="60" t="s">
        <v>127</v>
      </c>
      <c r="B219" s="28">
        <v>183429.39</v>
      </c>
      <c r="C219" s="28"/>
      <c r="D219" s="28"/>
    </row>
    <row r="220" spans="1:4" ht="16.5" hidden="1" customHeight="1">
      <c r="A220" s="60" t="s">
        <v>128</v>
      </c>
      <c r="B220" s="28">
        <v>172510.96</v>
      </c>
      <c r="C220" s="28"/>
      <c r="D220" s="28"/>
    </row>
    <row r="221" spans="1:4" ht="16.5" hidden="1" customHeight="1">
      <c r="A221" s="60" t="s">
        <v>129</v>
      </c>
      <c r="B221" s="28">
        <v>169179.28</v>
      </c>
      <c r="C221" s="28"/>
      <c r="D221" s="28"/>
    </row>
    <row r="222" spans="1:4" ht="16.5" hidden="1" customHeight="1">
      <c r="A222" s="60" t="s">
        <v>130</v>
      </c>
      <c r="B222" s="28">
        <v>84466.62</v>
      </c>
      <c r="C222" s="28"/>
      <c r="D222" s="28"/>
    </row>
    <row r="223" spans="1:4" ht="16.5" hidden="1" customHeight="1">
      <c r="A223" s="60" t="s">
        <v>131</v>
      </c>
      <c r="B223" s="28">
        <v>84466.62</v>
      </c>
      <c r="C223" s="28"/>
      <c r="D223" s="28"/>
    </row>
    <row r="224" spans="1:4" ht="16.5" customHeight="1">
      <c r="A224" s="23" t="s">
        <v>26</v>
      </c>
      <c r="B224" s="28">
        <f>B225+B226</f>
        <v>2948094.97</v>
      </c>
      <c r="C224" s="28">
        <f>C225+C226</f>
        <v>17599868.440000001</v>
      </c>
      <c r="D224" s="28">
        <f>D225+D226</f>
        <v>17599868.440000001</v>
      </c>
    </row>
    <row r="225" spans="1:4" ht="16.5" customHeight="1">
      <c r="A225" s="23" t="s">
        <v>28</v>
      </c>
      <c r="B225" s="62">
        <v>0</v>
      </c>
      <c r="C225" s="62"/>
      <c r="D225" s="62"/>
    </row>
    <row r="226" spans="1:4" ht="15.75" customHeight="1">
      <c r="A226" s="23" t="s">
        <v>29</v>
      </c>
      <c r="B226" s="28">
        <v>2948094.97</v>
      </c>
      <c r="C226" s="28">
        <v>17599868.440000001</v>
      </c>
      <c r="D226" s="28">
        <v>17599868.440000001</v>
      </c>
    </row>
    <row r="227" spans="1:4" ht="16.5" hidden="1" customHeight="1">
      <c r="A227" s="64" t="s">
        <v>132</v>
      </c>
      <c r="B227" s="65">
        <f>B229+B230</f>
        <v>90509655.900000006</v>
      </c>
      <c r="C227" s="65">
        <f>C229+C230</f>
        <v>65019600</v>
      </c>
      <c r="D227" s="65">
        <f>D229+D230</f>
        <v>49097200</v>
      </c>
    </row>
    <row r="228" spans="1:4" ht="16.5" hidden="1" customHeight="1">
      <c r="A228" s="66" t="s">
        <v>27</v>
      </c>
      <c r="B228" s="28"/>
      <c r="C228" s="28"/>
      <c r="D228" s="28"/>
    </row>
    <row r="229" spans="1:4" ht="16.5" hidden="1" customHeight="1">
      <c r="A229" s="66" t="s">
        <v>28</v>
      </c>
      <c r="B229" s="28">
        <f>B34</f>
        <v>58973642.860000014</v>
      </c>
      <c r="C229" s="28">
        <f>C34</f>
        <v>36589600</v>
      </c>
      <c r="D229" s="28">
        <f>D34</f>
        <v>20247200</v>
      </c>
    </row>
    <row r="230" spans="1:4" ht="16.5" hidden="1" customHeight="1">
      <c r="A230" s="66" t="s">
        <v>29</v>
      </c>
      <c r="B230" s="28">
        <f>B202+B35+B20</f>
        <v>31536013.039999999</v>
      </c>
      <c r="C230" s="28">
        <f>C202+C35+C20</f>
        <v>28430000.000000004</v>
      </c>
      <c r="D230" s="28">
        <f>D202+D35+D20</f>
        <v>28850000</v>
      </c>
    </row>
    <row r="231" spans="1:4" ht="10.5" hidden="1" customHeight="1">
      <c r="A231" s="67" t="s">
        <v>133</v>
      </c>
      <c r="B231" s="28">
        <f>B17-B227</f>
        <v>-26450455.900000006</v>
      </c>
      <c r="C231" s="28">
        <f>C17-C227</f>
        <v>0</v>
      </c>
      <c r="D231" s="28">
        <f>D17-D227</f>
        <v>0</v>
      </c>
    </row>
    <row r="232" spans="1:4" ht="34.5" hidden="1" customHeight="1">
      <c r="A232" s="68" t="s">
        <v>134</v>
      </c>
      <c r="B232" s="69">
        <v>0</v>
      </c>
      <c r="C232" s="69">
        <v>0</v>
      </c>
      <c r="D232" s="69">
        <v>0</v>
      </c>
    </row>
    <row r="233" spans="1:4" ht="34.5" hidden="1" customHeight="1">
      <c r="A233" s="66" t="s">
        <v>135</v>
      </c>
      <c r="B233" s="28"/>
      <c r="C233" s="28"/>
      <c r="D233" s="28"/>
    </row>
    <row r="234" spans="1:4" ht="34.5" hidden="1" customHeight="1">
      <c r="A234" s="19" t="s">
        <v>108</v>
      </c>
      <c r="B234" s="28"/>
      <c r="C234" s="28"/>
      <c r="D234" s="28"/>
    </row>
  </sheetData>
  <mergeCells count="1">
    <mergeCell ref="B9:D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1"/>
  <sheetViews>
    <sheetView topLeftCell="A151" workbookViewId="0">
      <selection activeCell="C35" sqref="C35"/>
    </sheetView>
  </sheetViews>
  <sheetFormatPr defaultRowHeight="15"/>
  <cols>
    <col min="1" max="1" width="38.5703125"/>
    <col min="2" max="2" width="0" hidden="1"/>
    <col min="3" max="3" width="12.5703125"/>
    <col min="4" max="4" width="11.28515625"/>
    <col min="5" max="5" width="16.28515625"/>
    <col min="6" max="6" width="9.42578125"/>
    <col min="7" max="7" width="13.7109375"/>
    <col min="8" max="8" width="10.7109375"/>
    <col min="9" max="9" width="10.42578125"/>
    <col min="10" max="1018" width="8.140625"/>
  </cols>
  <sheetData>
    <row r="1" spans="1:5">
      <c r="D1" s="1" t="s">
        <v>152</v>
      </c>
      <c r="E1" s="2"/>
    </row>
    <row r="2" spans="1:5">
      <c r="D2" s="1" t="s">
        <v>1</v>
      </c>
      <c r="E2" s="2"/>
    </row>
    <row r="3" spans="1:5">
      <c r="D3" s="1" t="s">
        <v>2</v>
      </c>
      <c r="E3" s="2"/>
    </row>
    <row r="4" spans="1:5" ht="15.75">
      <c r="D4" s="3" t="s">
        <v>3</v>
      </c>
    </row>
    <row r="6" spans="1:5" ht="15.75">
      <c r="A6" s="4" t="s">
        <v>4</v>
      </c>
      <c r="B6" s="4"/>
      <c r="C6" s="4"/>
      <c r="D6" s="4"/>
    </row>
    <row r="7" spans="1:5" ht="17.25" customHeight="1">
      <c r="A7" s="4" t="s">
        <v>5</v>
      </c>
      <c r="B7" s="4"/>
      <c r="C7" s="4"/>
      <c r="D7" s="4"/>
    </row>
    <row r="8" spans="1:5">
      <c r="E8" t="s">
        <v>6</v>
      </c>
    </row>
    <row r="9" spans="1:5" ht="15" hidden="1" customHeight="1">
      <c r="B9" s="122"/>
      <c r="C9" s="150"/>
      <c r="D9" s="150"/>
      <c r="E9" s="150"/>
    </row>
    <row r="10" spans="1:5" hidden="1">
      <c r="A10" s="5"/>
      <c r="B10" s="123"/>
      <c r="C10" s="150"/>
      <c r="D10" s="150"/>
      <c r="E10" s="150"/>
    </row>
    <row r="11" spans="1:5" ht="30.75" customHeight="1">
      <c r="A11" s="5" t="s">
        <v>7</v>
      </c>
      <c r="B11" s="124"/>
      <c r="C11" s="6">
        <v>2021</v>
      </c>
      <c r="D11" s="6">
        <v>2022</v>
      </c>
      <c r="E11" s="6">
        <v>2023</v>
      </c>
    </row>
    <row r="12" spans="1:5" ht="30.75" hidden="1" customHeight="1">
      <c r="A12" s="7" t="s">
        <v>8</v>
      </c>
      <c r="B12" s="124"/>
      <c r="C12" s="6"/>
      <c r="D12" s="6"/>
      <c r="E12" s="6"/>
    </row>
    <row r="13" spans="1:5" ht="30.75" hidden="1" customHeight="1">
      <c r="A13" s="8" t="s">
        <v>9</v>
      </c>
      <c r="B13" s="11"/>
      <c r="C13" s="9">
        <v>15697000</v>
      </c>
      <c r="D13" s="9">
        <v>16900000</v>
      </c>
      <c r="E13" s="9">
        <v>17040000</v>
      </c>
    </row>
    <row r="14" spans="1:5" ht="30.75" hidden="1" customHeight="1">
      <c r="A14" s="8" t="s">
        <v>10</v>
      </c>
      <c r="B14" s="11"/>
      <c r="C14" s="9">
        <v>11300000</v>
      </c>
      <c r="D14" s="9">
        <v>11530000</v>
      </c>
      <c r="E14" s="9">
        <v>11810000</v>
      </c>
    </row>
    <row r="15" spans="1:5" ht="30.75" hidden="1" customHeight="1">
      <c r="A15" s="8" t="s">
        <v>11</v>
      </c>
      <c r="B15" s="11"/>
      <c r="C15" s="10">
        <v>37062200</v>
      </c>
      <c r="D15" s="10">
        <v>36589600</v>
      </c>
      <c r="E15" s="10">
        <v>20247200</v>
      </c>
    </row>
    <row r="16" spans="1:5" ht="30.75" hidden="1" customHeight="1">
      <c r="A16" s="8" t="s">
        <v>12</v>
      </c>
      <c r="B16" s="11"/>
      <c r="C16" s="11">
        <v>0</v>
      </c>
      <c r="D16" s="11">
        <v>0</v>
      </c>
      <c r="E16" s="11">
        <v>0</v>
      </c>
    </row>
    <row r="17" spans="1:7" ht="30.75" hidden="1" customHeight="1">
      <c r="A17" s="7" t="s">
        <v>13</v>
      </c>
      <c r="B17" s="125"/>
      <c r="C17" s="12">
        <f>SUM(C13:C16)</f>
        <v>64059200</v>
      </c>
      <c r="D17" s="12">
        <f>SUM(D13:D16)</f>
        <v>65019600</v>
      </c>
      <c r="E17" s="12">
        <f>SUM(E13:E16)</f>
        <v>49097200</v>
      </c>
    </row>
    <row r="18" spans="1:7" ht="30.75" hidden="1" customHeight="1">
      <c r="A18" s="13" t="s">
        <v>14</v>
      </c>
      <c r="B18" s="11"/>
      <c r="C18" s="11"/>
      <c r="D18" s="11"/>
      <c r="E18" s="11"/>
    </row>
    <row r="19" spans="1:7" ht="30.75" customHeight="1">
      <c r="A19" s="14" t="s">
        <v>15</v>
      </c>
      <c r="B19" s="126"/>
      <c r="C19" s="15">
        <f>C20+C32+C163+C169+C199</f>
        <v>90509655.900000006</v>
      </c>
      <c r="D19" s="15">
        <f>D20+D32+D163+D169+D199</f>
        <v>65019600</v>
      </c>
      <c r="E19" s="15">
        <f>E20+E32+E163+E169+E199</f>
        <v>49097200</v>
      </c>
    </row>
    <row r="20" spans="1:7" ht="47.25" customHeight="1">
      <c r="A20" s="14" t="s">
        <v>16</v>
      </c>
      <c r="B20" s="126"/>
      <c r="C20" s="15">
        <f>C21+C22+C28+C23+C24+C25+C26+C27</f>
        <v>5247878.8</v>
      </c>
      <c r="D20" s="15">
        <f>D21+D22+D28</f>
        <v>6764620.4400000004</v>
      </c>
      <c r="E20" s="15">
        <f>E21+E22+E28</f>
        <v>9000442.6600000001</v>
      </c>
      <c r="F20" s="110"/>
    </row>
    <row r="21" spans="1:7" ht="81" customHeight="1">
      <c r="A21" s="16" t="s">
        <v>17</v>
      </c>
      <c r="B21" s="11"/>
      <c r="C21" s="17">
        <v>1661000</v>
      </c>
      <c r="D21" s="18">
        <v>0</v>
      </c>
      <c r="E21" s="18">
        <v>0</v>
      </c>
    </row>
    <row r="22" spans="1:7" ht="63.75" customHeight="1">
      <c r="A22" s="19" t="s">
        <v>18</v>
      </c>
      <c r="B22" s="11"/>
      <c r="C22" s="17">
        <v>906000</v>
      </c>
      <c r="D22" s="18">
        <v>0</v>
      </c>
      <c r="E22" s="18">
        <v>0</v>
      </c>
    </row>
    <row r="23" spans="1:7" ht="95.25" customHeight="1">
      <c r="A23" s="20" t="s">
        <v>19</v>
      </c>
      <c r="B23" s="11"/>
      <c r="C23" s="17">
        <v>394721</v>
      </c>
      <c r="D23" s="18">
        <v>0</v>
      </c>
      <c r="E23" s="18">
        <v>0</v>
      </c>
      <c r="G23" s="74"/>
    </row>
    <row r="24" spans="1:7" ht="42.75" customHeight="1">
      <c r="A24" s="21" t="s">
        <v>20</v>
      </c>
      <c r="B24" s="11"/>
      <c r="C24" s="22" t="s">
        <v>21</v>
      </c>
      <c r="D24" s="18"/>
      <c r="E24" s="18"/>
    </row>
    <row r="25" spans="1:7" ht="62.25" customHeight="1">
      <c r="A25" s="21" t="s">
        <v>22</v>
      </c>
      <c r="B25" s="11"/>
      <c r="C25" s="22" t="s">
        <v>23</v>
      </c>
      <c r="D25" s="18"/>
      <c r="E25" s="18"/>
    </row>
    <row r="26" spans="1:7" ht="50.25" customHeight="1">
      <c r="A26" s="21" t="s">
        <v>24</v>
      </c>
      <c r="B26" s="11"/>
      <c r="C26" s="22">
        <v>95615</v>
      </c>
      <c r="D26" s="18"/>
      <c r="E26" s="18"/>
    </row>
    <row r="27" spans="1:7" ht="30" customHeight="1">
      <c r="A27" s="21" t="s">
        <v>25</v>
      </c>
      <c r="B27" s="11"/>
      <c r="C27" s="22">
        <v>811146</v>
      </c>
      <c r="D27" s="18"/>
      <c r="E27" s="18"/>
    </row>
    <row r="28" spans="1:7" ht="16.5" customHeight="1">
      <c r="A28" s="23" t="s">
        <v>26</v>
      </c>
      <c r="B28" s="11"/>
      <c r="C28" s="17">
        <v>826587.41</v>
      </c>
      <c r="D28" s="17">
        <f>D30+D31</f>
        <v>6764620.4400000004</v>
      </c>
      <c r="E28" s="17">
        <f>E30+E31</f>
        <v>9000442.6600000001</v>
      </c>
    </row>
    <row r="29" spans="1:7" ht="18.75" customHeight="1">
      <c r="A29" s="24" t="s">
        <v>27</v>
      </c>
      <c r="B29" s="11"/>
      <c r="C29" s="17"/>
      <c r="D29" s="18"/>
      <c r="E29" s="18"/>
    </row>
    <row r="30" spans="1:7" ht="17.25" customHeight="1">
      <c r="A30" s="24" t="s">
        <v>28</v>
      </c>
      <c r="B30" s="11"/>
      <c r="C30" s="17">
        <v>0</v>
      </c>
      <c r="D30" s="17">
        <v>0</v>
      </c>
      <c r="E30" s="17">
        <v>0</v>
      </c>
    </row>
    <row r="31" spans="1:7" ht="20.25" customHeight="1">
      <c r="A31" s="24" t="s">
        <v>29</v>
      </c>
      <c r="B31" s="11"/>
      <c r="C31" s="17">
        <v>826587.41</v>
      </c>
      <c r="D31" s="18">
        <v>6764620.4400000004</v>
      </c>
      <c r="E31" s="18">
        <v>9000442.6600000001</v>
      </c>
      <c r="F31" s="110"/>
    </row>
    <row r="32" spans="1:7" ht="45.75" customHeight="1">
      <c r="A32" s="26" t="s">
        <v>30</v>
      </c>
      <c r="B32" s="127"/>
      <c r="C32" s="27">
        <f>C34+C35</f>
        <v>65563703.270000011</v>
      </c>
      <c r="D32" s="27">
        <f>D34+D35</f>
        <v>40655111.119999997</v>
      </c>
      <c r="E32" s="27">
        <f>E34+E35</f>
        <v>22496888.899999999</v>
      </c>
      <c r="F32" s="76"/>
      <c r="G32" s="74"/>
    </row>
    <row r="33" spans="1:5" ht="16.5" customHeight="1">
      <c r="A33" s="24" t="s">
        <v>27</v>
      </c>
      <c r="B33" s="11"/>
      <c r="C33" s="28"/>
      <c r="D33" s="9"/>
      <c r="E33" s="9"/>
    </row>
    <row r="34" spans="1:5" ht="16.5" customHeight="1">
      <c r="A34" s="24" t="s">
        <v>28</v>
      </c>
      <c r="B34" s="11"/>
      <c r="C34" s="28">
        <f>C38+C41+C44+C47+C50+C53+C56+C59+C62+C65+C68+C71+C74+C77+C80+C83+C86+C89+C92+C95+C98+C101+C104+C107+C110+C113+C116+C119+C122+C125+C128+C161+C131+C134+C137+C140+C143+C146+C149+C152+C155+C158</f>
        <v>58973642.860000007</v>
      </c>
      <c r="D34" s="28">
        <f>D62+D65+D161</f>
        <v>36589600</v>
      </c>
      <c r="E34" s="28">
        <f>E161</f>
        <v>20247200</v>
      </c>
    </row>
    <row r="35" spans="1:5" ht="16.5" customHeight="1">
      <c r="A35" s="24" t="s">
        <v>29</v>
      </c>
      <c r="B35" s="11"/>
      <c r="C35" s="28">
        <f>C39+C42+C45+C48+C51+C54+C57+C60+C63+C66+C69+C72+C75+C78+C81+C84+C87+C90+C93+C96+C99+C102+C105+C108+C111+C114+C117+C120+C123+C126+C129+C162+C132+C135+C138+C141+C144+C147+C150+C153+C156+C159</f>
        <v>6590060.4100000001</v>
      </c>
      <c r="D35" s="28">
        <f>D63+D66+D162</f>
        <v>4065511.12</v>
      </c>
      <c r="E35" s="28">
        <f>E162</f>
        <v>2249688.9</v>
      </c>
    </row>
    <row r="36" spans="1:5" ht="15.75" customHeight="1">
      <c r="A36" s="24" t="s">
        <v>31</v>
      </c>
      <c r="B36" s="11"/>
      <c r="C36" s="28"/>
      <c r="D36" s="9"/>
      <c r="E36" s="9"/>
    </row>
    <row r="37" spans="1:5" ht="33" customHeight="1">
      <c r="A37" s="23" t="s">
        <v>32</v>
      </c>
      <c r="B37" s="18"/>
      <c r="C37" s="51">
        <f>C38+C39</f>
        <v>481935</v>
      </c>
      <c r="D37" s="79"/>
      <c r="E37" s="79"/>
    </row>
    <row r="38" spans="1:5" ht="20.25" customHeight="1">
      <c r="A38" s="23" t="s">
        <v>28</v>
      </c>
      <c r="B38" s="18"/>
      <c r="C38" s="51">
        <v>433741.5</v>
      </c>
      <c r="D38" s="79"/>
      <c r="E38" s="79"/>
    </row>
    <row r="39" spans="1:5" ht="20.25" customHeight="1">
      <c r="A39" s="23" t="s">
        <v>29</v>
      </c>
      <c r="B39" s="18"/>
      <c r="C39" s="51">
        <v>48193.5</v>
      </c>
      <c r="D39" s="79"/>
      <c r="E39" s="79"/>
    </row>
    <row r="40" spans="1:5" ht="36" customHeight="1">
      <c r="A40" s="23" t="s">
        <v>33</v>
      </c>
      <c r="B40" s="18"/>
      <c r="C40" s="51">
        <f>C41+C42</f>
        <v>533333.34</v>
      </c>
      <c r="D40" s="79"/>
      <c r="E40" s="79"/>
    </row>
    <row r="41" spans="1:5" ht="15.75" customHeight="1">
      <c r="A41" s="23" t="s">
        <v>28</v>
      </c>
      <c r="B41" s="18"/>
      <c r="C41" s="51">
        <v>480000</v>
      </c>
      <c r="D41" s="79"/>
      <c r="E41" s="79"/>
    </row>
    <row r="42" spans="1:5" ht="18" customHeight="1">
      <c r="A42" s="23" t="s">
        <v>29</v>
      </c>
      <c r="B42" s="18"/>
      <c r="C42" s="51">
        <v>53333.34</v>
      </c>
      <c r="D42" s="79"/>
      <c r="E42" s="79"/>
    </row>
    <row r="43" spans="1:5" ht="30" customHeight="1">
      <c r="A43" s="33" t="s">
        <v>34</v>
      </c>
      <c r="B43" s="18"/>
      <c r="C43" s="51">
        <f>C44+C45</f>
        <v>1297198.1200000001</v>
      </c>
      <c r="D43" s="81"/>
      <c r="E43" s="81"/>
    </row>
    <row r="44" spans="1:5" ht="19.5" customHeight="1">
      <c r="A44" s="23" t="s">
        <v>28</v>
      </c>
      <c r="B44" s="18"/>
      <c r="C44" s="51">
        <v>1167478.3</v>
      </c>
      <c r="D44" s="79"/>
      <c r="E44" s="79"/>
    </row>
    <row r="45" spans="1:5" ht="18.75" customHeight="1">
      <c r="A45" s="23" t="s">
        <v>29</v>
      </c>
      <c r="B45" s="18"/>
      <c r="C45" s="51">
        <v>129719.82</v>
      </c>
      <c r="D45" s="79"/>
      <c r="E45" s="79"/>
    </row>
    <row r="46" spans="1:5" ht="30" customHeight="1">
      <c r="A46" s="35" t="s">
        <v>35</v>
      </c>
      <c r="B46" s="18"/>
      <c r="C46" s="51">
        <f>C47+C48</f>
        <v>200000</v>
      </c>
      <c r="D46" s="81"/>
      <c r="E46" s="81"/>
    </row>
    <row r="47" spans="1:5" ht="18" customHeight="1">
      <c r="A47" s="23" t="s">
        <v>28</v>
      </c>
      <c r="B47" s="18"/>
      <c r="C47" s="51">
        <v>180000</v>
      </c>
      <c r="D47" s="81"/>
      <c r="E47" s="81"/>
    </row>
    <row r="48" spans="1:5" ht="18" customHeight="1">
      <c r="A48" s="23" t="s">
        <v>29</v>
      </c>
      <c r="B48" s="18"/>
      <c r="C48" s="51">
        <v>20000</v>
      </c>
      <c r="D48" s="81"/>
      <c r="E48" s="81"/>
    </row>
    <row r="49" spans="1:5" ht="30" customHeight="1">
      <c r="A49" s="35" t="s">
        <v>36</v>
      </c>
      <c r="B49" s="18"/>
      <c r="C49" s="51">
        <f>C50+C51</f>
        <v>228000</v>
      </c>
      <c r="D49" s="81"/>
      <c r="E49" s="81"/>
    </row>
    <row r="50" spans="1:5" ht="14.25" customHeight="1">
      <c r="A50" s="23" t="s">
        <v>28</v>
      </c>
      <c r="B50" s="18"/>
      <c r="C50" s="51">
        <v>205200</v>
      </c>
      <c r="D50" s="81"/>
      <c r="E50" s="81"/>
    </row>
    <row r="51" spans="1:5" ht="15.75" customHeight="1">
      <c r="A51" s="23" t="s">
        <v>29</v>
      </c>
      <c r="B51" s="18"/>
      <c r="C51" s="51">
        <v>22800</v>
      </c>
      <c r="D51" s="81"/>
      <c r="E51" s="81"/>
    </row>
    <row r="52" spans="1:5" ht="30" customHeight="1">
      <c r="A52" s="35" t="s">
        <v>37</v>
      </c>
      <c r="B52" s="18"/>
      <c r="C52" s="51">
        <f>C53+C54</f>
        <v>444444.45</v>
      </c>
      <c r="D52" s="81"/>
      <c r="E52" s="81"/>
    </row>
    <row r="53" spans="1:5" ht="15" customHeight="1">
      <c r="A53" s="23" t="s">
        <v>28</v>
      </c>
      <c r="B53" s="18"/>
      <c r="C53" s="51">
        <v>400000</v>
      </c>
      <c r="D53" s="81"/>
      <c r="E53" s="81"/>
    </row>
    <row r="54" spans="1:5" ht="15" customHeight="1">
      <c r="A54" s="23" t="s">
        <v>29</v>
      </c>
      <c r="B54" s="18"/>
      <c r="C54" s="51">
        <v>44444.45</v>
      </c>
      <c r="D54" s="81"/>
      <c r="E54" s="81"/>
    </row>
    <row r="55" spans="1:5" ht="30" customHeight="1">
      <c r="A55" s="35" t="s">
        <v>38</v>
      </c>
      <c r="B55" s="18"/>
      <c r="C55" s="51">
        <f>C56+C57</f>
        <v>600000</v>
      </c>
      <c r="D55" s="81"/>
      <c r="E55" s="81"/>
    </row>
    <row r="56" spans="1:5" ht="18.75" customHeight="1">
      <c r="A56" s="23" t="s">
        <v>28</v>
      </c>
      <c r="B56" s="18"/>
      <c r="C56" s="51">
        <v>540000</v>
      </c>
      <c r="D56" s="81"/>
      <c r="E56" s="81"/>
    </row>
    <row r="57" spans="1:5" ht="18" customHeight="1">
      <c r="A57" s="23" t="s">
        <v>29</v>
      </c>
      <c r="B57" s="18"/>
      <c r="C57" s="51">
        <v>60000</v>
      </c>
      <c r="D57" s="81"/>
      <c r="E57" s="81"/>
    </row>
    <row r="58" spans="1:5" ht="41.25" customHeight="1">
      <c r="A58" s="35" t="s">
        <v>39</v>
      </c>
      <c r="B58" s="18"/>
      <c r="C58" s="51">
        <f>C59+C60</f>
        <v>720000</v>
      </c>
      <c r="D58" s="81"/>
      <c r="E58" s="81"/>
    </row>
    <row r="59" spans="1:5" ht="20.25" customHeight="1">
      <c r="A59" s="23" t="s">
        <v>28</v>
      </c>
      <c r="B59" s="18"/>
      <c r="C59" s="51">
        <v>648000</v>
      </c>
      <c r="D59" s="81"/>
      <c r="E59" s="81"/>
    </row>
    <row r="60" spans="1:5" ht="18" customHeight="1">
      <c r="A60" s="23" t="s">
        <v>29</v>
      </c>
      <c r="B60" s="18"/>
      <c r="C60" s="51">
        <v>72000</v>
      </c>
      <c r="D60" s="81"/>
      <c r="E60" s="81"/>
    </row>
    <row r="61" spans="1:5" ht="30" hidden="1" customHeight="1">
      <c r="A61" s="35" t="s">
        <v>40</v>
      </c>
      <c r="B61" s="18"/>
      <c r="C61" s="51">
        <f>C62+C63</f>
        <v>0</v>
      </c>
      <c r="D61" s="51">
        <f>D62+D63</f>
        <v>0</v>
      </c>
      <c r="E61" s="81"/>
    </row>
    <row r="62" spans="1:5" ht="18.75" hidden="1" customHeight="1">
      <c r="A62" s="23" t="s">
        <v>28</v>
      </c>
      <c r="B62" s="18"/>
      <c r="C62" s="51"/>
      <c r="D62" s="51"/>
      <c r="E62" s="81"/>
    </row>
    <row r="63" spans="1:5" ht="20.25" hidden="1" customHeight="1">
      <c r="A63" s="23" t="s">
        <v>29</v>
      </c>
      <c r="B63" s="18"/>
      <c r="C63" s="51"/>
      <c r="D63" s="51"/>
      <c r="E63" s="81"/>
    </row>
    <row r="64" spans="1:5" ht="30" hidden="1" customHeight="1">
      <c r="A64" s="35" t="s">
        <v>41</v>
      </c>
      <c r="B64" s="18"/>
      <c r="C64" s="51">
        <f>C65+C66</f>
        <v>0</v>
      </c>
      <c r="D64" s="51">
        <f>D65+D66</f>
        <v>0</v>
      </c>
      <c r="E64" s="81"/>
    </row>
    <row r="65" spans="1:5" ht="18.75" hidden="1" customHeight="1">
      <c r="A65" s="23" t="s">
        <v>28</v>
      </c>
      <c r="B65" s="18"/>
      <c r="C65" s="51"/>
      <c r="D65" s="51"/>
      <c r="E65" s="81"/>
    </row>
    <row r="66" spans="1:5" ht="18" hidden="1" customHeight="1">
      <c r="A66" s="23" t="s">
        <v>29</v>
      </c>
      <c r="B66" s="18"/>
      <c r="C66" s="51"/>
      <c r="D66" s="51"/>
      <c r="E66" s="81"/>
    </row>
    <row r="67" spans="1:5" ht="30" customHeight="1">
      <c r="A67" s="35" t="s">
        <v>42</v>
      </c>
      <c r="B67" s="18"/>
      <c r="C67" s="51">
        <f>C68+C69</f>
        <v>170000</v>
      </c>
      <c r="D67" s="81"/>
      <c r="E67" s="81"/>
    </row>
    <row r="68" spans="1:5" ht="18.75" customHeight="1">
      <c r="A68" s="23" t="s">
        <v>28</v>
      </c>
      <c r="B68" s="18"/>
      <c r="C68" s="51">
        <v>153000</v>
      </c>
      <c r="D68" s="81"/>
      <c r="E68" s="81"/>
    </row>
    <row r="69" spans="1:5" ht="19.5" customHeight="1">
      <c r="A69" s="23" t="s">
        <v>29</v>
      </c>
      <c r="B69" s="18"/>
      <c r="C69" s="51">
        <v>17000</v>
      </c>
      <c r="D69" s="81"/>
      <c r="E69" s="81"/>
    </row>
    <row r="70" spans="1:5" ht="30" customHeight="1">
      <c r="A70" s="35" t="s">
        <v>43</v>
      </c>
      <c r="B70" s="18"/>
      <c r="C70" s="51">
        <f>C71+C72</f>
        <v>340000</v>
      </c>
      <c r="D70" s="79"/>
      <c r="E70" s="79"/>
    </row>
    <row r="71" spans="1:5" ht="15.75" customHeight="1">
      <c r="A71" s="23" t="s">
        <v>28</v>
      </c>
      <c r="B71" s="18"/>
      <c r="C71" s="51">
        <v>306000</v>
      </c>
      <c r="D71" s="79"/>
      <c r="E71" s="79"/>
    </row>
    <row r="72" spans="1:5" ht="18" customHeight="1">
      <c r="A72" s="23" t="s">
        <v>29</v>
      </c>
      <c r="B72" s="18"/>
      <c r="C72" s="51">
        <v>34000</v>
      </c>
      <c r="D72" s="79"/>
      <c r="E72" s="79"/>
    </row>
    <row r="73" spans="1:5" ht="30" customHeight="1">
      <c r="A73" s="35" t="s">
        <v>44</v>
      </c>
      <c r="B73" s="18"/>
      <c r="C73" s="51">
        <f>C74+C75</f>
        <v>221842.78</v>
      </c>
      <c r="D73" s="81"/>
      <c r="E73" s="81"/>
    </row>
    <row r="74" spans="1:5" ht="13.5" customHeight="1">
      <c r="A74" s="23" t="s">
        <v>28</v>
      </c>
      <c r="B74" s="18"/>
      <c r="C74" s="108">
        <v>199658.5</v>
      </c>
      <c r="D74" s="81"/>
      <c r="E74" s="81"/>
    </row>
    <row r="75" spans="1:5" ht="15" customHeight="1">
      <c r="A75" s="23" t="s">
        <v>29</v>
      </c>
      <c r="B75" s="18"/>
      <c r="C75" s="108">
        <v>22184.28</v>
      </c>
      <c r="D75" s="81"/>
      <c r="E75" s="81"/>
    </row>
    <row r="76" spans="1:5" ht="30" customHeight="1">
      <c r="A76" s="35" t="s">
        <v>45</v>
      </c>
      <c r="B76" s="18"/>
      <c r="C76" s="51">
        <f>C77+C78</f>
        <v>550000</v>
      </c>
      <c r="D76" s="81"/>
      <c r="E76" s="81"/>
    </row>
    <row r="77" spans="1:5" ht="15" customHeight="1">
      <c r="A77" s="23" t="s">
        <v>28</v>
      </c>
      <c r="B77" s="18"/>
      <c r="C77" s="51">
        <v>495000</v>
      </c>
      <c r="D77" s="81"/>
      <c r="E77" s="81"/>
    </row>
    <row r="78" spans="1:5" ht="16.5" customHeight="1">
      <c r="A78" s="23" t="s">
        <v>29</v>
      </c>
      <c r="B78" s="18"/>
      <c r="C78" s="51">
        <v>55000</v>
      </c>
      <c r="D78" s="81"/>
      <c r="E78" s="81"/>
    </row>
    <row r="79" spans="1:5" ht="30" customHeight="1">
      <c r="A79" s="35" t="s">
        <v>46</v>
      </c>
      <c r="B79" s="18"/>
      <c r="C79" s="51">
        <f>C80+C81</f>
        <v>600000</v>
      </c>
      <c r="D79" s="81"/>
      <c r="E79" s="81"/>
    </row>
    <row r="80" spans="1:5" ht="14.25" customHeight="1">
      <c r="A80" s="23" t="s">
        <v>28</v>
      </c>
      <c r="B80" s="18"/>
      <c r="C80" s="51">
        <v>540000</v>
      </c>
      <c r="D80" s="81"/>
      <c r="E80" s="81"/>
    </row>
    <row r="81" spans="1:5" ht="16.5" customHeight="1">
      <c r="A81" s="23" t="s">
        <v>29</v>
      </c>
      <c r="B81" s="18"/>
      <c r="C81" s="51">
        <v>60000</v>
      </c>
      <c r="D81" s="81"/>
      <c r="E81" s="81"/>
    </row>
    <row r="82" spans="1:5" ht="41.25" customHeight="1">
      <c r="A82" s="35" t="s">
        <v>47</v>
      </c>
      <c r="B82" s="18"/>
      <c r="C82" s="51">
        <f>C83+C84</f>
        <v>14855327.529999999</v>
      </c>
      <c r="D82" s="89"/>
      <c r="E82" s="89"/>
    </row>
    <row r="83" spans="1:5" ht="20.25" customHeight="1">
      <c r="A83" s="23" t="s">
        <v>28</v>
      </c>
      <c r="B83" s="18"/>
      <c r="C83" s="51">
        <v>13369794.779999999</v>
      </c>
      <c r="D83" s="89"/>
      <c r="E83" s="89"/>
    </row>
    <row r="84" spans="1:5" ht="18" customHeight="1">
      <c r="A84" s="23" t="s">
        <v>29</v>
      </c>
      <c r="B84" s="18"/>
      <c r="C84" s="51">
        <v>1485532.75</v>
      </c>
      <c r="D84" s="89"/>
      <c r="E84" s="89"/>
    </row>
    <row r="85" spans="1:5" ht="30" customHeight="1">
      <c r="A85" s="35" t="s">
        <v>48</v>
      </c>
      <c r="B85" s="18"/>
      <c r="C85" s="51">
        <f>C86+C87</f>
        <v>1351795</v>
      </c>
      <c r="D85" s="81"/>
      <c r="E85" s="81"/>
    </row>
    <row r="86" spans="1:5" ht="15.75" customHeight="1">
      <c r="A86" s="23" t="s">
        <v>28</v>
      </c>
      <c r="B86" s="18"/>
      <c r="C86" s="51">
        <v>1216615.5</v>
      </c>
      <c r="D86" s="81"/>
      <c r="E86" s="81"/>
    </row>
    <row r="87" spans="1:5" ht="18" customHeight="1">
      <c r="A87" s="23" t="s">
        <v>29</v>
      </c>
      <c r="B87" s="18"/>
      <c r="C87" s="51">
        <v>135179.5</v>
      </c>
      <c r="D87" s="81"/>
      <c r="E87" s="81"/>
    </row>
    <row r="88" spans="1:5" ht="30" customHeight="1">
      <c r="A88" s="35" t="s">
        <v>49</v>
      </c>
      <c r="B88" s="18"/>
      <c r="C88" s="51">
        <f>C89+C90</f>
        <v>334000</v>
      </c>
      <c r="D88" s="81"/>
      <c r="E88" s="81"/>
    </row>
    <row r="89" spans="1:5" ht="16.5" customHeight="1">
      <c r="A89" s="23" t="s">
        <v>28</v>
      </c>
      <c r="B89" s="18"/>
      <c r="C89" s="51">
        <v>300600</v>
      </c>
      <c r="D89" s="81"/>
      <c r="E89" s="81"/>
    </row>
    <row r="90" spans="1:5" ht="12.75" customHeight="1">
      <c r="A90" s="23" t="s">
        <v>29</v>
      </c>
      <c r="B90" s="18"/>
      <c r="C90" s="51">
        <v>33400</v>
      </c>
      <c r="D90" s="81"/>
      <c r="E90" s="81"/>
    </row>
    <row r="91" spans="1:5" ht="30" customHeight="1">
      <c r="A91" s="35" t="s">
        <v>50</v>
      </c>
      <c r="B91" s="18"/>
      <c r="C91" s="51">
        <f>C92+C93</f>
        <v>519188</v>
      </c>
      <c r="D91" s="81"/>
      <c r="E91" s="81"/>
    </row>
    <row r="92" spans="1:5" ht="15.75" customHeight="1">
      <c r="A92" s="23" t="s">
        <v>28</v>
      </c>
      <c r="B92" s="18"/>
      <c r="C92" s="51">
        <v>467269.2</v>
      </c>
      <c r="D92" s="81"/>
      <c r="E92" s="81"/>
    </row>
    <row r="93" spans="1:5" ht="17.25" customHeight="1">
      <c r="A93" s="23" t="s">
        <v>29</v>
      </c>
      <c r="B93" s="18"/>
      <c r="C93" s="51">
        <v>51918.8</v>
      </c>
      <c r="D93" s="81"/>
      <c r="E93" s="81"/>
    </row>
    <row r="94" spans="1:5" ht="30" customHeight="1">
      <c r="A94" s="35" t="s">
        <v>51</v>
      </c>
      <c r="B94" s="18"/>
      <c r="C94" s="51">
        <f>C95+C96</f>
        <v>210812</v>
      </c>
      <c r="D94" s="81"/>
      <c r="E94" s="81"/>
    </row>
    <row r="95" spans="1:5" ht="18" customHeight="1">
      <c r="A95" s="23" t="s">
        <v>28</v>
      </c>
      <c r="B95" s="18"/>
      <c r="C95" s="51">
        <v>189730.8</v>
      </c>
      <c r="D95" s="81"/>
      <c r="E95" s="81"/>
    </row>
    <row r="96" spans="1:5" ht="16.5" customHeight="1">
      <c r="A96" s="23" t="s">
        <v>29</v>
      </c>
      <c r="B96" s="18"/>
      <c r="C96" s="51">
        <v>21081.200000000001</v>
      </c>
      <c r="D96" s="81"/>
      <c r="E96" s="81"/>
    </row>
    <row r="97" spans="1:5" ht="30" customHeight="1">
      <c r="A97" s="35" t="s">
        <v>52</v>
      </c>
      <c r="B97" s="18"/>
      <c r="C97" s="51">
        <f>C98+C99</f>
        <v>370000</v>
      </c>
      <c r="D97" s="81"/>
      <c r="E97" s="81"/>
    </row>
    <row r="98" spans="1:5" ht="13.5" customHeight="1">
      <c r="A98" s="23" t="s">
        <v>28</v>
      </c>
      <c r="B98" s="18"/>
      <c r="C98" s="51">
        <v>333000</v>
      </c>
      <c r="D98" s="81"/>
      <c r="E98" s="81"/>
    </row>
    <row r="99" spans="1:5" ht="15.75" customHeight="1">
      <c r="A99" s="23" t="s">
        <v>29</v>
      </c>
      <c r="B99" s="18"/>
      <c r="C99" s="51">
        <v>37000</v>
      </c>
      <c r="D99" s="81"/>
      <c r="E99" s="81"/>
    </row>
    <row r="100" spans="1:5" ht="29.25" customHeight="1">
      <c r="A100" s="23" t="s">
        <v>53</v>
      </c>
      <c r="B100" s="18"/>
      <c r="C100" s="108">
        <f>C101+C102</f>
        <v>222222.23</v>
      </c>
      <c r="D100" s="79"/>
      <c r="E100" s="79"/>
    </row>
    <row r="101" spans="1:5" ht="15" customHeight="1">
      <c r="A101" s="23" t="s">
        <v>28</v>
      </c>
      <c r="B101" s="18"/>
      <c r="C101" s="108">
        <v>200000</v>
      </c>
      <c r="D101" s="79"/>
      <c r="E101" s="79"/>
    </row>
    <row r="102" spans="1:5" ht="14.25" customHeight="1">
      <c r="A102" s="23" t="s">
        <v>29</v>
      </c>
      <c r="B102" s="18"/>
      <c r="C102" s="108">
        <v>22222.23</v>
      </c>
      <c r="D102" s="79"/>
      <c r="E102" s="79"/>
    </row>
    <row r="103" spans="1:5" ht="30" customHeight="1">
      <c r="A103" s="35" t="s">
        <v>54</v>
      </c>
      <c r="B103" s="18"/>
      <c r="C103" s="51">
        <f>C104+C105</f>
        <v>120000</v>
      </c>
      <c r="D103" s="81"/>
      <c r="E103" s="81"/>
    </row>
    <row r="104" spans="1:5" ht="16.5" customHeight="1">
      <c r="A104" s="23" t="s">
        <v>28</v>
      </c>
      <c r="B104" s="18"/>
      <c r="C104" s="51">
        <v>108000</v>
      </c>
      <c r="D104" s="81"/>
      <c r="E104" s="81"/>
    </row>
    <row r="105" spans="1:5" ht="18.75" customHeight="1">
      <c r="A105" s="23" t="s">
        <v>29</v>
      </c>
      <c r="B105" s="18"/>
      <c r="C105" s="51">
        <v>12000</v>
      </c>
      <c r="D105" s="81"/>
      <c r="E105" s="81"/>
    </row>
    <row r="106" spans="1:5" ht="30" customHeight="1">
      <c r="A106" s="35" t="s">
        <v>55</v>
      </c>
      <c r="B106" s="18"/>
      <c r="C106" s="51">
        <f>C107+C108</f>
        <v>540000</v>
      </c>
      <c r="D106" s="81"/>
      <c r="E106" s="81"/>
    </row>
    <row r="107" spans="1:5" ht="15.75" customHeight="1">
      <c r="A107" s="23" t="s">
        <v>28</v>
      </c>
      <c r="B107" s="18"/>
      <c r="C107" s="51">
        <v>486000</v>
      </c>
      <c r="D107" s="81"/>
      <c r="E107" s="81"/>
    </row>
    <row r="108" spans="1:5" ht="18" customHeight="1">
      <c r="A108" s="23" t="s">
        <v>29</v>
      </c>
      <c r="B108" s="18"/>
      <c r="C108" s="51">
        <v>54000</v>
      </c>
      <c r="D108" s="81"/>
      <c r="E108" s="81"/>
    </row>
    <row r="109" spans="1:5" ht="30" customHeight="1">
      <c r="A109" s="35" t="s">
        <v>56</v>
      </c>
      <c r="B109" s="18"/>
      <c r="C109" s="51">
        <f>C110+C111</f>
        <v>1632118</v>
      </c>
      <c r="D109" s="81"/>
      <c r="E109" s="89"/>
    </row>
    <row r="110" spans="1:5" ht="19.5" customHeight="1">
      <c r="A110" s="23" t="s">
        <v>28</v>
      </c>
      <c r="B110" s="18"/>
      <c r="C110" s="51">
        <v>1468906.2</v>
      </c>
      <c r="D110" s="81"/>
      <c r="E110" s="89"/>
    </row>
    <row r="111" spans="1:5" ht="21" customHeight="1">
      <c r="A111" s="23" t="s">
        <v>29</v>
      </c>
      <c r="B111" s="18"/>
      <c r="C111" s="51">
        <v>163211.79999999999</v>
      </c>
      <c r="D111" s="81"/>
      <c r="E111" s="89"/>
    </row>
    <row r="112" spans="1:5" ht="30" customHeight="1">
      <c r="A112" s="35" t="s">
        <v>57</v>
      </c>
      <c r="B112" s="18"/>
      <c r="C112" s="51">
        <f>C113+C114</f>
        <v>1738994.58</v>
      </c>
      <c r="D112" s="81"/>
      <c r="E112" s="81"/>
    </row>
    <row r="113" spans="1:5" ht="19.5" customHeight="1">
      <c r="A113" s="23" t="s">
        <v>28</v>
      </c>
      <c r="B113" s="18"/>
      <c r="C113" s="51">
        <v>1565095.12</v>
      </c>
      <c r="D113" s="81"/>
      <c r="E113" s="81"/>
    </row>
    <row r="114" spans="1:5" ht="18.75" customHeight="1">
      <c r="A114" s="23" t="s">
        <v>29</v>
      </c>
      <c r="B114" s="18"/>
      <c r="C114" s="51">
        <v>173899.46</v>
      </c>
      <c r="D114" s="81"/>
      <c r="E114" s="81"/>
    </row>
    <row r="115" spans="1:5" ht="30" customHeight="1">
      <c r="A115" s="35" t="s">
        <v>58</v>
      </c>
      <c r="B115" s="18"/>
      <c r="C115" s="51">
        <f>C116+C117</f>
        <v>1049059.8700000001</v>
      </c>
      <c r="D115" s="81"/>
      <c r="E115" s="81"/>
    </row>
    <row r="116" spans="1:5" ht="21" customHeight="1">
      <c r="A116" s="23" t="s">
        <v>28</v>
      </c>
      <c r="B116" s="18"/>
      <c r="C116" s="51">
        <v>944153.88</v>
      </c>
      <c r="D116" s="81"/>
      <c r="E116" s="81"/>
    </row>
    <row r="117" spans="1:5" ht="17.25" customHeight="1">
      <c r="A117" s="23" t="s">
        <v>29</v>
      </c>
      <c r="B117" s="18"/>
      <c r="C117" s="51">
        <v>104905.99</v>
      </c>
      <c r="D117" s="81"/>
      <c r="E117" s="81"/>
    </row>
    <row r="118" spans="1:5" ht="30" customHeight="1">
      <c r="A118" s="35" t="s">
        <v>59</v>
      </c>
      <c r="B118" s="18"/>
      <c r="C118" s="51">
        <f>C119+C120</f>
        <v>1537390</v>
      </c>
      <c r="D118" s="81"/>
      <c r="E118" s="81"/>
    </row>
    <row r="119" spans="1:5" ht="18.75" customHeight="1">
      <c r="A119" s="23" t="s">
        <v>28</v>
      </c>
      <c r="B119" s="18"/>
      <c r="C119" s="51">
        <v>1383651</v>
      </c>
      <c r="D119" s="81"/>
      <c r="E119" s="81"/>
    </row>
    <row r="120" spans="1:5" ht="21" customHeight="1">
      <c r="A120" s="23" t="s">
        <v>29</v>
      </c>
      <c r="B120" s="18"/>
      <c r="C120" s="51">
        <v>153739</v>
      </c>
      <c r="D120" s="81"/>
      <c r="E120" s="81"/>
    </row>
    <row r="121" spans="1:5" ht="30" customHeight="1">
      <c r="A121" s="35" t="s">
        <v>60</v>
      </c>
      <c r="B121" s="18"/>
      <c r="C121" s="51">
        <f>C122+C123</f>
        <v>450000</v>
      </c>
      <c r="D121" s="81"/>
      <c r="E121" s="81"/>
    </row>
    <row r="122" spans="1:5" ht="18.75" customHeight="1">
      <c r="A122" s="23" t="s">
        <v>28</v>
      </c>
      <c r="B122" s="18"/>
      <c r="C122" s="51">
        <v>405000</v>
      </c>
      <c r="D122" s="81"/>
      <c r="E122" s="81"/>
    </row>
    <row r="123" spans="1:5" ht="19.5" customHeight="1">
      <c r="A123" s="23" t="s">
        <v>29</v>
      </c>
      <c r="B123" s="18"/>
      <c r="C123" s="51">
        <v>45000</v>
      </c>
      <c r="D123" s="81"/>
      <c r="E123" s="81"/>
    </row>
    <row r="124" spans="1:5" ht="29.25" customHeight="1">
      <c r="A124" s="35" t="s">
        <v>61</v>
      </c>
      <c r="B124" s="18"/>
      <c r="C124" s="51">
        <f>C125+C126</f>
        <v>3315555.56</v>
      </c>
      <c r="D124" s="79"/>
      <c r="E124" s="79"/>
    </row>
    <row r="125" spans="1:5" ht="15.75" customHeight="1">
      <c r="A125" s="23" t="s">
        <v>28</v>
      </c>
      <c r="B125" s="18"/>
      <c r="C125" s="51">
        <v>2984000</v>
      </c>
      <c r="D125" s="81"/>
      <c r="E125" s="79"/>
    </row>
    <row r="126" spans="1:5" ht="17.25" customHeight="1">
      <c r="A126" s="23" t="s">
        <v>29</v>
      </c>
      <c r="B126" s="18"/>
      <c r="C126" s="51">
        <v>331555.56</v>
      </c>
      <c r="D126" s="81"/>
      <c r="E126" s="79"/>
    </row>
    <row r="127" spans="1:5" ht="58.5" customHeight="1">
      <c r="A127" s="33" t="s">
        <v>62</v>
      </c>
      <c r="B127" s="18"/>
      <c r="C127" s="51">
        <f>C128+C129</f>
        <v>5700000</v>
      </c>
      <c r="D127" s="79"/>
      <c r="E127" s="79"/>
    </row>
    <row r="128" spans="1:5" ht="21.75" customHeight="1">
      <c r="A128" s="23" t="s">
        <v>28</v>
      </c>
      <c r="B128" s="18"/>
      <c r="C128" s="51">
        <v>5130000</v>
      </c>
      <c r="D128" s="79"/>
      <c r="E128" s="79"/>
    </row>
    <row r="129" spans="1:7" ht="15.75" customHeight="1">
      <c r="A129" s="23" t="s">
        <v>29</v>
      </c>
      <c r="B129" s="18"/>
      <c r="C129" s="51">
        <v>570000</v>
      </c>
      <c r="D129" s="79"/>
      <c r="E129" s="79"/>
    </row>
    <row r="130" spans="1:7" ht="36.75" customHeight="1">
      <c r="A130" s="33" t="s">
        <v>153</v>
      </c>
      <c r="B130" s="18"/>
      <c r="C130" s="51">
        <f>C131+C132</f>
        <v>847005.79999999993</v>
      </c>
      <c r="D130" s="79"/>
      <c r="E130" s="79"/>
    </row>
    <row r="131" spans="1:7" ht="15.75" customHeight="1">
      <c r="A131" s="23" t="s">
        <v>28</v>
      </c>
      <c r="B131" s="18"/>
      <c r="C131" s="51">
        <v>762305.22</v>
      </c>
      <c r="D131" s="79"/>
      <c r="E131" s="79"/>
    </row>
    <row r="132" spans="1:7" ht="15.75" customHeight="1">
      <c r="A132" s="23" t="s">
        <v>29</v>
      </c>
      <c r="B132" s="18"/>
      <c r="C132" s="51" t="s">
        <v>151</v>
      </c>
      <c r="D132" s="79"/>
      <c r="E132" s="79"/>
    </row>
    <row r="133" spans="1:7" ht="65.25" customHeight="1">
      <c r="A133" s="41" t="s">
        <v>64</v>
      </c>
      <c r="B133" s="18"/>
      <c r="C133" s="51">
        <f>C134+C135</f>
        <v>1640674.52</v>
      </c>
      <c r="D133" s="79"/>
      <c r="E133" s="79"/>
    </row>
    <row r="134" spans="1:7" ht="15.75" customHeight="1">
      <c r="A134" s="23" t="s">
        <v>28</v>
      </c>
      <c r="B134" s="18"/>
      <c r="C134" s="51">
        <v>1476607.07</v>
      </c>
      <c r="D134" s="79"/>
      <c r="E134" s="79"/>
    </row>
    <row r="135" spans="1:7" ht="15.75" customHeight="1">
      <c r="A135" s="23" t="s">
        <v>29</v>
      </c>
      <c r="B135" s="18"/>
      <c r="C135" s="51">
        <v>164067.45000000001</v>
      </c>
      <c r="D135" s="79"/>
      <c r="E135" s="79"/>
    </row>
    <row r="136" spans="1:7" ht="54" customHeight="1">
      <c r="A136" s="41" t="s">
        <v>65</v>
      </c>
      <c r="B136" s="18"/>
      <c r="C136" s="51">
        <f>C137+C138</f>
        <v>2083154.84</v>
      </c>
      <c r="D136" s="79"/>
      <c r="E136" s="79"/>
    </row>
    <row r="137" spans="1:7" ht="15.75" customHeight="1">
      <c r="A137" s="23" t="s">
        <v>28</v>
      </c>
      <c r="B137" s="18"/>
      <c r="C137" s="51">
        <v>1874839.36</v>
      </c>
      <c r="D137" s="79"/>
      <c r="E137" s="79"/>
    </row>
    <row r="138" spans="1:7" ht="15.75" customHeight="1">
      <c r="A138" s="23" t="s">
        <v>29</v>
      </c>
      <c r="B138" s="18"/>
      <c r="C138" s="51">
        <v>208315.48</v>
      </c>
      <c r="D138" s="79"/>
      <c r="E138" s="79"/>
    </row>
    <row r="139" spans="1:7" ht="51" customHeight="1">
      <c r="A139" s="41" t="s">
        <v>66</v>
      </c>
      <c r="B139" s="18"/>
      <c r="C139" s="51">
        <f>C140+C141</f>
        <v>737901.55</v>
      </c>
      <c r="D139" s="79"/>
      <c r="E139" s="79"/>
    </row>
    <row r="140" spans="1:7" ht="15.75" customHeight="1">
      <c r="A140" s="23" t="s">
        <v>28</v>
      </c>
      <c r="B140" s="18"/>
      <c r="C140" s="51">
        <v>664111.39</v>
      </c>
      <c r="D140" s="79"/>
      <c r="E140" s="79"/>
    </row>
    <row r="141" spans="1:7" ht="15.75" customHeight="1">
      <c r="A141" s="23" t="s">
        <v>29</v>
      </c>
      <c r="B141" s="18"/>
      <c r="C141" s="51">
        <v>73790.16</v>
      </c>
      <c r="D141" s="79"/>
      <c r="E141" s="79"/>
    </row>
    <row r="142" spans="1:7" ht="56.25" customHeight="1">
      <c r="A142" s="41" t="s">
        <v>67</v>
      </c>
      <c r="B142" s="18"/>
      <c r="C142" s="51">
        <f>C143+C144</f>
        <v>5920908.0700000003</v>
      </c>
      <c r="D142" s="79"/>
      <c r="E142" s="79"/>
    </row>
    <row r="143" spans="1:7" ht="15.75" customHeight="1">
      <c r="A143" s="23" t="s">
        <v>28</v>
      </c>
      <c r="B143" s="18"/>
      <c r="C143" s="51">
        <v>5328817.25</v>
      </c>
      <c r="D143" s="79"/>
      <c r="E143" s="79"/>
      <c r="G143" s="74"/>
    </row>
    <row r="144" spans="1:7" ht="15.75" customHeight="1">
      <c r="A144" s="23" t="s">
        <v>29</v>
      </c>
      <c r="B144" s="18"/>
      <c r="C144" s="51">
        <v>592090.81999999995</v>
      </c>
      <c r="D144" s="79"/>
      <c r="E144" s="79"/>
      <c r="G144" s="74"/>
    </row>
    <row r="145" spans="1:7" ht="29.25" customHeight="1">
      <c r="A145" s="41" t="s">
        <v>68</v>
      </c>
      <c r="B145" s="18"/>
      <c r="C145" s="51">
        <f>C146+C147</f>
        <v>2832338.8</v>
      </c>
      <c r="D145" s="79"/>
      <c r="E145" s="79"/>
      <c r="G145" s="74"/>
    </row>
    <row r="146" spans="1:7" ht="15.75" customHeight="1">
      <c r="A146" s="23" t="s">
        <v>28</v>
      </c>
      <c r="B146" s="18"/>
      <c r="C146" s="51">
        <v>2549104.92</v>
      </c>
      <c r="D146" s="79"/>
      <c r="E146" s="79"/>
      <c r="G146" s="74"/>
    </row>
    <row r="147" spans="1:7" ht="15.75" customHeight="1">
      <c r="A147" s="23" t="s">
        <v>29</v>
      </c>
      <c r="B147" s="18"/>
      <c r="C147" s="51">
        <v>283233.88</v>
      </c>
      <c r="D147" s="79"/>
      <c r="E147" s="79"/>
      <c r="G147" s="74"/>
    </row>
    <row r="148" spans="1:7" ht="41.25" customHeight="1">
      <c r="A148" s="41" t="s">
        <v>69</v>
      </c>
      <c r="B148" s="18"/>
      <c r="C148" s="51">
        <f>C149+C150</f>
        <v>994410.76</v>
      </c>
      <c r="D148" s="79"/>
      <c r="E148" s="79"/>
      <c r="G148" s="74"/>
    </row>
    <row r="149" spans="1:7" ht="15.75" customHeight="1">
      <c r="A149" s="23" t="s">
        <v>28</v>
      </c>
      <c r="B149" s="18"/>
      <c r="C149" s="51">
        <v>882625.96</v>
      </c>
      <c r="D149" s="79"/>
      <c r="E149" s="79"/>
      <c r="G149" s="74"/>
    </row>
    <row r="150" spans="1:7" ht="15.75" customHeight="1">
      <c r="A150" s="23" t="s">
        <v>29</v>
      </c>
      <c r="B150" s="18"/>
      <c r="C150" s="51">
        <v>111784.8</v>
      </c>
      <c r="D150" s="79"/>
      <c r="E150" s="79"/>
      <c r="G150" s="74"/>
    </row>
    <row r="151" spans="1:7" ht="40.5" customHeight="1">
      <c r="A151" s="41" t="s">
        <v>70</v>
      </c>
      <c r="B151" s="18"/>
      <c r="C151" s="51">
        <f>C152+C153</f>
        <v>8753747.3200000003</v>
      </c>
      <c r="D151" s="79"/>
      <c r="E151" s="79"/>
      <c r="G151" s="74"/>
    </row>
    <row r="152" spans="1:7" ht="15.75" customHeight="1">
      <c r="A152" s="23" t="s">
        <v>28</v>
      </c>
      <c r="B152" s="18"/>
      <c r="C152" s="51">
        <v>7873973.7199999997</v>
      </c>
      <c r="D152" s="79"/>
      <c r="E152" s="79"/>
      <c r="G152" s="74"/>
    </row>
    <row r="153" spans="1:7" ht="15.75" customHeight="1">
      <c r="A153" s="23" t="s">
        <v>29</v>
      </c>
      <c r="B153" s="18"/>
      <c r="C153" s="51">
        <v>879773.6</v>
      </c>
      <c r="D153" s="79"/>
      <c r="E153" s="79"/>
      <c r="G153" s="74"/>
    </row>
    <row r="154" spans="1:7" ht="34.5" customHeight="1">
      <c r="A154" s="41" t="s">
        <v>71</v>
      </c>
      <c r="B154" s="18"/>
      <c r="C154" s="51">
        <f>C155+C156</f>
        <v>446034.67</v>
      </c>
      <c r="D154" s="79"/>
      <c r="E154" s="79"/>
      <c r="G154" s="74"/>
    </row>
    <row r="155" spans="1:7" ht="15.75" customHeight="1">
      <c r="A155" s="23" t="s">
        <v>28</v>
      </c>
      <c r="B155" s="18"/>
      <c r="C155" s="51">
        <v>384639.67</v>
      </c>
      <c r="D155" s="79"/>
      <c r="E155" s="79"/>
      <c r="G155" s="74"/>
    </row>
    <row r="156" spans="1:7" ht="15.75" customHeight="1">
      <c r="A156" s="23" t="s">
        <v>29</v>
      </c>
      <c r="B156" s="18"/>
      <c r="C156" s="51">
        <v>61395</v>
      </c>
      <c r="D156" s="79"/>
      <c r="E156" s="79"/>
      <c r="G156" s="74"/>
    </row>
    <row r="157" spans="1:7" ht="40.5" customHeight="1">
      <c r="A157" s="41" t="s">
        <v>72</v>
      </c>
      <c r="B157" s="18"/>
      <c r="C157" s="51">
        <f>C158+C159</f>
        <v>310270.84999999998</v>
      </c>
      <c r="D157" s="79"/>
      <c r="E157" s="79"/>
      <c r="G157" s="74"/>
    </row>
    <row r="158" spans="1:7" ht="15.75" customHeight="1">
      <c r="A158" s="23" t="s">
        <v>28</v>
      </c>
      <c r="B158" s="18"/>
      <c r="C158" s="51">
        <v>279087.84999999998</v>
      </c>
      <c r="D158" s="79"/>
      <c r="E158" s="79"/>
      <c r="G158" s="74"/>
    </row>
    <row r="159" spans="1:7" ht="15.75" customHeight="1">
      <c r="A159" s="23" t="s">
        <v>29</v>
      </c>
      <c r="B159" s="18"/>
      <c r="C159" s="51">
        <v>31183</v>
      </c>
      <c r="D159" s="79"/>
      <c r="E159" s="79"/>
      <c r="G159" s="74"/>
    </row>
    <row r="160" spans="1:7" ht="16.5" customHeight="1">
      <c r="A160" s="23" t="s">
        <v>26</v>
      </c>
      <c r="B160" s="11"/>
      <c r="C160" s="50">
        <f>C161+C162</f>
        <v>664039.63</v>
      </c>
      <c r="D160" s="28">
        <f>D161+D162</f>
        <v>40655111.119999997</v>
      </c>
      <c r="E160" s="28">
        <f>E161+E162</f>
        <v>22496888.899999999</v>
      </c>
      <c r="G160" s="74"/>
    </row>
    <row r="161" spans="1:7" ht="18.75" customHeight="1">
      <c r="A161" s="23" t="s">
        <v>28</v>
      </c>
      <c r="B161" s="11"/>
      <c r="C161" s="109">
        <v>597635.67000000004</v>
      </c>
      <c r="D161" s="52">
        <v>36589600</v>
      </c>
      <c r="E161" s="53">
        <v>20247200</v>
      </c>
      <c r="G161" s="74"/>
    </row>
    <row r="162" spans="1:7" ht="18" customHeight="1">
      <c r="A162" s="23" t="s">
        <v>29</v>
      </c>
      <c r="B162" s="11"/>
      <c r="C162" s="28">
        <v>66403.960000000006</v>
      </c>
      <c r="D162" s="52">
        <v>4065511.12</v>
      </c>
      <c r="E162" s="28">
        <v>2249688.9</v>
      </c>
      <c r="G162" s="74"/>
    </row>
    <row r="163" spans="1:7" ht="50.25" hidden="1" customHeight="1">
      <c r="A163" s="54" t="s">
        <v>106</v>
      </c>
      <c r="B163" s="71"/>
      <c r="C163" s="55">
        <f t="shared" ref="C163:E164" si="0">C164</f>
        <v>0</v>
      </c>
      <c r="D163" s="55">
        <f t="shared" si="0"/>
        <v>0</v>
      </c>
      <c r="E163" s="55">
        <f t="shared" si="0"/>
        <v>0</v>
      </c>
    </row>
    <row r="164" spans="1:7" ht="34.5" hidden="1" customHeight="1">
      <c r="A164" s="23" t="s">
        <v>107</v>
      </c>
      <c r="B164" s="11"/>
      <c r="C164" s="28">
        <f t="shared" si="0"/>
        <v>0</v>
      </c>
      <c r="D164" s="28">
        <f t="shared" si="0"/>
        <v>0</v>
      </c>
      <c r="E164" s="28">
        <f t="shared" si="0"/>
        <v>0</v>
      </c>
    </row>
    <row r="165" spans="1:7" ht="34.5" hidden="1" customHeight="1">
      <c r="A165" s="20" t="s">
        <v>108</v>
      </c>
      <c r="B165" s="11"/>
      <c r="C165" s="28">
        <f>C167+C168</f>
        <v>0</v>
      </c>
      <c r="D165" s="28">
        <f>D167+D168</f>
        <v>0</v>
      </c>
      <c r="E165" s="28">
        <f>E167+E168</f>
        <v>0</v>
      </c>
    </row>
    <row r="166" spans="1:7" ht="34.5" hidden="1" customHeight="1">
      <c r="A166" s="24" t="s">
        <v>27</v>
      </c>
      <c r="B166" s="11"/>
      <c r="C166" s="28" t="s">
        <v>109</v>
      </c>
      <c r="D166" s="28">
        <v>0</v>
      </c>
      <c r="E166" s="28">
        <v>0</v>
      </c>
    </row>
    <row r="167" spans="1:7" ht="34.5" hidden="1" customHeight="1">
      <c r="A167" s="24" t="s">
        <v>28</v>
      </c>
      <c r="B167" s="11"/>
      <c r="C167" s="28">
        <v>0</v>
      </c>
      <c r="D167" s="28">
        <v>0</v>
      </c>
      <c r="E167" s="28">
        <v>0</v>
      </c>
    </row>
    <row r="168" spans="1:7" ht="34.5" hidden="1" customHeight="1">
      <c r="A168" s="24" t="s">
        <v>29</v>
      </c>
      <c r="B168" s="11"/>
      <c r="C168" s="28">
        <v>0</v>
      </c>
      <c r="D168" s="28">
        <v>0</v>
      </c>
      <c r="E168" s="28">
        <v>0</v>
      </c>
    </row>
    <row r="169" spans="1:7" ht="35.1" customHeight="1">
      <c r="A169" s="56" t="s">
        <v>110</v>
      </c>
      <c r="B169" s="128"/>
      <c r="C169" s="57">
        <f>C170+C173+C191</f>
        <v>19698073.829999998</v>
      </c>
      <c r="D169" s="57">
        <f>D170+D173+D191</f>
        <v>17599868.440000001</v>
      </c>
      <c r="E169" s="57">
        <f>E170+E173+E191</f>
        <v>17599868.440000001</v>
      </c>
      <c r="G169" s="74"/>
    </row>
    <row r="170" spans="1:7" ht="26.25" customHeight="1">
      <c r="A170" s="58" t="s">
        <v>111</v>
      </c>
      <c r="B170" s="126"/>
      <c r="C170" s="59">
        <f>C171+C172</f>
        <v>600000</v>
      </c>
      <c r="D170" s="59">
        <f>D171+D172</f>
        <v>0</v>
      </c>
      <c r="E170" s="59">
        <f>E171+E172</f>
        <v>0</v>
      </c>
    </row>
    <row r="171" spans="1:7" ht="17.25" hidden="1" customHeight="1">
      <c r="A171" s="60" t="s">
        <v>112</v>
      </c>
      <c r="B171" s="11"/>
      <c r="C171" s="28">
        <v>300000</v>
      </c>
      <c r="D171" s="28"/>
      <c r="E171" s="28"/>
    </row>
    <row r="172" spans="1:7" ht="22.5" hidden="1" customHeight="1">
      <c r="A172" s="60" t="s">
        <v>113</v>
      </c>
      <c r="B172" s="11"/>
      <c r="C172" s="28">
        <v>300000</v>
      </c>
      <c r="D172" s="28"/>
      <c r="E172" s="28"/>
    </row>
    <row r="173" spans="1:7" ht="24" customHeight="1">
      <c r="A173" s="58" t="s">
        <v>114</v>
      </c>
      <c r="B173" s="126"/>
      <c r="C173" s="61">
        <v>16149978.859999999</v>
      </c>
      <c r="D173" s="61">
        <f>D174+D175+D176+D177+D178+D179+D180+D181+D182+D183+D184+D185+D186+D187+D188+D189+D190</f>
        <v>0</v>
      </c>
      <c r="E173" s="61">
        <f>E174+E175+E176+E177+E178+E179+E180+E181+E182+E183+E184+E185+E186+E187+E188+E189+E190</f>
        <v>0</v>
      </c>
      <c r="G173" s="74"/>
    </row>
    <row r="174" spans="1:7" ht="34.5" hidden="1" customHeight="1">
      <c r="A174" s="60" t="s">
        <v>115</v>
      </c>
      <c r="B174" s="11"/>
      <c r="C174" s="28">
        <v>2144000</v>
      </c>
      <c r="D174" s="28"/>
      <c r="E174" s="28"/>
    </row>
    <row r="175" spans="1:7" ht="34.5" hidden="1" customHeight="1">
      <c r="A175" s="60" t="s">
        <v>116</v>
      </c>
      <c r="B175" s="11"/>
      <c r="C175" s="28">
        <v>1160000</v>
      </c>
      <c r="D175" s="28"/>
      <c r="E175" s="28"/>
    </row>
    <row r="176" spans="1:7" ht="51" hidden="1" customHeight="1">
      <c r="A176" s="60" t="s">
        <v>117</v>
      </c>
      <c r="B176" s="11"/>
      <c r="C176" s="28">
        <v>574382.28</v>
      </c>
      <c r="D176" s="28"/>
      <c r="E176" s="28"/>
    </row>
    <row r="177" spans="1:5" ht="54" hidden="1" customHeight="1">
      <c r="A177" s="60" t="s">
        <v>118</v>
      </c>
      <c r="B177" s="11"/>
      <c r="C177" s="28">
        <v>1456180.35</v>
      </c>
      <c r="D177" s="28"/>
      <c r="E177" s="28"/>
    </row>
    <row r="178" spans="1:5" ht="69.75" hidden="1" customHeight="1">
      <c r="A178" s="60" t="s">
        <v>119</v>
      </c>
      <c r="B178" s="11"/>
      <c r="C178" s="28">
        <v>1950000</v>
      </c>
      <c r="D178" s="28"/>
      <c r="E178" s="28"/>
    </row>
    <row r="179" spans="1:5" ht="29.25" hidden="1" customHeight="1">
      <c r="A179" s="60" t="s">
        <v>120</v>
      </c>
      <c r="B179" s="11"/>
      <c r="C179" s="28">
        <v>599124.02</v>
      </c>
      <c r="D179" s="28"/>
      <c r="E179" s="28"/>
    </row>
    <row r="180" spans="1:5" ht="34.5" hidden="1" customHeight="1">
      <c r="A180" s="60" t="s">
        <v>121</v>
      </c>
      <c r="B180" s="11"/>
      <c r="C180" s="28">
        <v>972910</v>
      </c>
      <c r="D180" s="28"/>
      <c r="E180" s="28"/>
    </row>
    <row r="181" spans="1:5" ht="101.25" hidden="1" customHeight="1">
      <c r="A181" s="60" t="s">
        <v>122</v>
      </c>
      <c r="B181" s="11"/>
      <c r="C181" s="28">
        <v>1918974.92</v>
      </c>
      <c r="D181" s="28"/>
      <c r="E181" s="28"/>
    </row>
    <row r="182" spans="1:5" ht="3" hidden="1" customHeight="1">
      <c r="A182" s="60" t="s">
        <v>123</v>
      </c>
      <c r="B182" s="11"/>
      <c r="C182" s="28">
        <v>2270000</v>
      </c>
      <c r="D182" s="28"/>
      <c r="E182" s="28"/>
    </row>
    <row r="183" spans="1:5" ht="44.25" hidden="1" customHeight="1">
      <c r="A183" s="60" t="s">
        <v>124</v>
      </c>
      <c r="B183" s="11"/>
      <c r="C183" s="28">
        <v>1111600</v>
      </c>
      <c r="D183" s="28"/>
      <c r="E183" s="28"/>
    </row>
    <row r="184" spans="1:5" ht="34.5" hidden="1" customHeight="1">
      <c r="A184" s="60" t="s">
        <v>125</v>
      </c>
      <c r="B184" s="11"/>
      <c r="C184" s="28">
        <v>638900</v>
      </c>
      <c r="D184" s="28"/>
      <c r="E184" s="28"/>
    </row>
    <row r="185" spans="1:5" ht="16.5" hidden="1" customHeight="1">
      <c r="A185" s="60" t="s">
        <v>126</v>
      </c>
      <c r="B185" s="11"/>
      <c r="C185" s="28">
        <v>1509744</v>
      </c>
      <c r="D185" s="28"/>
      <c r="E185" s="28"/>
    </row>
    <row r="186" spans="1:5" ht="16.5" hidden="1" customHeight="1">
      <c r="A186" s="60" t="s">
        <v>127</v>
      </c>
      <c r="B186" s="11"/>
      <c r="C186" s="28">
        <v>183429.39</v>
      </c>
      <c r="D186" s="28"/>
      <c r="E186" s="28"/>
    </row>
    <row r="187" spans="1:5" ht="16.5" hidden="1" customHeight="1">
      <c r="A187" s="60" t="s">
        <v>128</v>
      </c>
      <c r="B187" s="11"/>
      <c r="C187" s="28">
        <v>172510.96</v>
      </c>
      <c r="D187" s="28"/>
      <c r="E187" s="28"/>
    </row>
    <row r="188" spans="1:5" ht="16.5" hidden="1" customHeight="1">
      <c r="A188" s="60" t="s">
        <v>129</v>
      </c>
      <c r="B188" s="11"/>
      <c r="C188" s="28">
        <v>169179.28</v>
      </c>
      <c r="D188" s="28"/>
      <c r="E188" s="28"/>
    </row>
    <row r="189" spans="1:5" ht="16.5" hidden="1" customHeight="1">
      <c r="A189" s="60" t="s">
        <v>130</v>
      </c>
      <c r="B189" s="11"/>
      <c r="C189" s="28">
        <v>84466.62</v>
      </c>
      <c r="D189" s="28"/>
      <c r="E189" s="28"/>
    </row>
    <row r="190" spans="1:5" ht="16.5" hidden="1" customHeight="1">
      <c r="A190" s="60" t="s">
        <v>131</v>
      </c>
      <c r="B190" s="11"/>
      <c r="C190" s="28">
        <v>84466.62</v>
      </c>
      <c r="D190" s="28"/>
      <c r="E190" s="28"/>
    </row>
    <row r="191" spans="1:5" ht="16.5" customHeight="1">
      <c r="A191" s="23" t="s">
        <v>26</v>
      </c>
      <c r="B191" s="11"/>
      <c r="C191" s="28">
        <f>C192+C193</f>
        <v>2948094.97</v>
      </c>
      <c r="D191" s="28">
        <f>D192+D193</f>
        <v>17599868.440000001</v>
      </c>
      <c r="E191" s="28">
        <f>E192+E193</f>
        <v>17599868.440000001</v>
      </c>
    </row>
    <row r="192" spans="1:5" ht="16.5" customHeight="1">
      <c r="A192" s="23" t="s">
        <v>28</v>
      </c>
      <c r="B192" s="11"/>
      <c r="C192" s="62">
        <v>0</v>
      </c>
      <c r="D192" s="62"/>
      <c r="E192" s="62"/>
    </row>
    <row r="193" spans="1:5" ht="15.75" customHeight="1">
      <c r="A193" s="23" t="s">
        <v>29</v>
      </c>
      <c r="B193" s="129"/>
      <c r="C193" s="28">
        <v>2948094.97</v>
      </c>
      <c r="D193" s="28">
        <v>17599868.440000001</v>
      </c>
      <c r="E193" s="28">
        <v>17599868.440000001</v>
      </c>
    </row>
    <row r="194" spans="1:5" ht="16.5" hidden="1" customHeight="1">
      <c r="A194" s="64" t="s">
        <v>132</v>
      </c>
      <c r="B194" s="130"/>
      <c r="C194" s="65">
        <f>C196+C197</f>
        <v>90509655.900000006</v>
      </c>
      <c r="D194" s="65">
        <f>D196+D197</f>
        <v>65019600</v>
      </c>
      <c r="E194" s="65">
        <f>E196+E197</f>
        <v>49097200</v>
      </c>
    </row>
    <row r="195" spans="1:5" ht="16.5" hidden="1" customHeight="1">
      <c r="A195" s="66" t="s">
        <v>27</v>
      </c>
      <c r="B195" s="11"/>
      <c r="C195" s="28"/>
      <c r="D195" s="28"/>
      <c r="E195" s="28"/>
    </row>
    <row r="196" spans="1:5" ht="16.5" hidden="1" customHeight="1">
      <c r="A196" s="66" t="s">
        <v>28</v>
      </c>
      <c r="B196" s="11"/>
      <c r="C196" s="28">
        <f>C34</f>
        <v>58973642.860000007</v>
      </c>
      <c r="D196" s="28">
        <f>D34</f>
        <v>36589600</v>
      </c>
      <c r="E196" s="28">
        <f>E34</f>
        <v>20247200</v>
      </c>
    </row>
    <row r="197" spans="1:5" ht="16.5" hidden="1" customHeight="1">
      <c r="A197" s="66" t="s">
        <v>29</v>
      </c>
      <c r="B197" s="11"/>
      <c r="C197" s="28">
        <f>C169+C35+C20</f>
        <v>31536013.039999999</v>
      </c>
      <c r="D197" s="28">
        <f>D169+D35+D20</f>
        <v>28430000.000000004</v>
      </c>
      <c r="E197" s="28">
        <f>E169+E35+E20</f>
        <v>28850000</v>
      </c>
    </row>
    <row r="198" spans="1:5" ht="10.5" hidden="1" customHeight="1">
      <c r="A198" s="67" t="s">
        <v>133</v>
      </c>
      <c r="B198" s="11"/>
      <c r="C198" s="28">
        <f>C17-C194</f>
        <v>-26450455.900000006</v>
      </c>
      <c r="D198" s="28">
        <f>D17-D194</f>
        <v>0</v>
      </c>
      <c r="E198" s="28">
        <f>E17-E194</f>
        <v>0</v>
      </c>
    </row>
    <row r="199" spans="1:5" ht="34.5" hidden="1" customHeight="1">
      <c r="A199" s="68" t="s">
        <v>134</v>
      </c>
      <c r="B199" s="71"/>
      <c r="C199" s="69">
        <v>0</v>
      </c>
      <c r="D199" s="69">
        <v>0</v>
      </c>
      <c r="E199" s="69">
        <v>0</v>
      </c>
    </row>
    <row r="200" spans="1:5" ht="34.5" hidden="1" customHeight="1">
      <c r="A200" s="66" t="s">
        <v>135</v>
      </c>
      <c r="B200" s="11"/>
      <c r="C200" s="28"/>
      <c r="D200" s="28"/>
      <c r="E200" s="28"/>
    </row>
    <row r="201" spans="1:5" ht="34.5" hidden="1" customHeight="1">
      <c r="A201" s="19" t="s">
        <v>108</v>
      </c>
      <c r="B201" s="11"/>
      <c r="C201" s="28"/>
      <c r="D201" s="28"/>
      <c r="E201" s="28"/>
    </row>
  </sheetData>
  <mergeCells count="1">
    <mergeCell ref="C9:E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7"/>
  <sheetViews>
    <sheetView topLeftCell="A111" workbookViewId="0">
      <selection activeCell="C127" sqref="C127"/>
    </sheetView>
  </sheetViews>
  <sheetFormatPr defaultRowHeight="15"/>
  <cols>
    <col min="1" max="1" width="38.5703125"/>
    <col min="2" max="2" width="0" hidden="1"/>
    <col min="3" max="3" width="11.28515625"/>
    <col min="4" max="4" width="13.28515625"/>
    <col min="5" max="5" width="13.42578125"/>
    <col min="6" max="6" width="9.42578125"/>
    <col min="7" max="7" width="13.7109375"/>
    <col min="8" max="8" width="10.7109375"/>
    <col min="9" max="9" width="10.42578125"/>
    <col min="10" max="1018" width="8.140625"/>
  </cols>
  <sheetData>
    <row r="1" spans="1:5">
      <c r="D1" s="1" t="s">
        <v>0</v>
      </c>
      <c r="E1" s="2"/>
    </row>
    <row r="2" spans="1:5">
      <c r="D2" s="1" t="s">
        <v>1</v>
      </c>
      <c r="E2" s="2"/>
    </row>
    <row r="3" spans="1:5">
      <c r="D3" s="1" t="s">
        <v>2</v>
      </c>
      <c r="E3" s="2"/>
    </row>
    <row r="4" spans="1:5" ht="15.75">
      <c r="D4" s="3" t="s">
        <v>3</v>
      </c>
    </row>
    <row r="6" spans="1:5" ht="15.75">
      <c r="A6" s="4" t="s">
        <v>4</v>
      </c>
      <c r="B6" s="4"/>
      <c r="C6" s="4"/>
      <c r="D6" s="4"/>
    </row>
    <row r="7" spans="1:5" ht="17.25" customHeight="1">
      <c r="A7" s="4" t="s">
        <v>154</v>
      </c>
      <c r="B7" s="4"/>
      <c r="C7" s="4"/>
      <c r="D7" s="4"/>
    </row>
    <row r="8" spans="1:5">
      <c r="E8" t="s">
        <v>6</v>
      </c>
    </row>
    <row r="9" spans="1:5" ht="15" hidden="1" customHeight="1">
      <c r="B9" s="122"/>
      <c r="C9" s="150"/>
      <c r="D9" s="150"/>
      <c r="E9" s="150"/>
    </row>
    <row r="10" spans="1:5" hidden="1">
      <c r="A10" s="5"/>
      <c r="B10" s="123"/>
      <c r="C10" s="150"/>
      <c r="D10" s="150"/>
      <c r="E10" s="150"/>
    </row>
    <row r="11" spans="1:5" ht="30.75" customHeight="1">
      <c r="A11" s="5" t="s">
        <v>7</v>
      </c>
      <c r="B11" s="124"/>
      <c r="C11" s="6">
        <v>2021</v>
      </c>
      <c r="D11" s="6">
        <v>2022</v>
      </c>
      <c r="E11" s="6">
        <v>2023</v>
      </c>
    </row>
    <row r="12" spans="1:5" ht="30.75" hidden="1" customHeight="1">
      <c r="A12" s="7" t="s">
        <v>8</v>
      </c>
      <c r="B12" s="124"/>
      <c r="C12" s="6"/>
      <c r="D12" s="6"/>
      <c r="E12" s="6"/>
    </row>
    <row r="13" spans="1:5" ht="30.75" hidden="1" customHeight="1">
      <c r="A13" s="8" t="s">
        <v>9</v>
      </c>
      <c r="B13" s="11"/>
      <c r="C13" s="9">
        <v>15697000</v>
      </c>
      <c r="D13" s="9">
        <v>16900000</v>
      </c>
      <c r="E13" s="9">
        <v>17040000</v>
      </c>
    </row>
    <row r="14" spans="1:5" ht="30.75" hidden="1" customHeight="1">
      <c r="A14" s="8" t="s">
        <v>10</v>
      </c>
      <c r="B14" s="11"/>
      <c r="C14" s="9">
        <v>11300000</v>
      </c>
      <c r="D14" s="9">
        <v>11530000</v>
      </c>
      <c r="E14" s="9">
        <v>11810000</v>
      </c>
    </row>
    <row r="15" spans="1:5" ht="30.75" hidden="1" customHeight="1">
      <c r="A15" s="8" t="s">
        <v>11</v>
      </c>
      <c r="B15" s="11"/>
      <c r="C15" s="10">
        <v>37062200</v>
      </c>
      <c r="D15" s="10">
        <v>36589600</v>
      </c>
      <c r="E15" s="10">
        <v>20247200</v>
      </c>
    </row>
    <row r="16" spans="1:5" ht="30.75" hidden="1" customHeight="1">
      <c r="A16" s="8" t="s">
        <v>12</v>
      </c>
      <c r="B16" s="11"/>
      <c r="C16" s="11">
        <v>0</v>
      </c>
      <c r="D16" s="11">
        <v>0</v>
      </c>
      <c r="E16" s="11">
        <v>0</v>
      </c>
    </row>
    <row r="17" spans="1:5" ht="30.75" hidden="1" customHeight="1">
      <c r="A17" s="7" t="s">
        <v>13</v>
      </c>
      <c r="B17" s="125"/>
      <c r="C17" s="12">
        <f>SUM(C13:C16)</f>
        <v>64059200</v>
      </c>
      <c r="D17" s="12">
        <f>SUM(D13:D16)</f>
        <v>65019600</v>
      </c>
      <c r="E17" s="12">
        <f>SUM(E13:E16)</f>
        <v>49097200</v>
      </c>
    </row>
    <row r="18" spans="1:5" ht="30.75" hidden="1" customHeight="1">
      <c r="A18" s="13" t="s">
        <v>14</v>
      </c>
      <c r="B18" s="11"/>
      <c r="C18" s="11"/>
      <c r="D18" s="11"/>
      <c r="E18" s="11"/>
    </row>
    <row r="19" spans="1:5" ht="30.75" customHeight="1">
      <c r="A19" s="14" t="s">
        <v>15</v>
      </c>
      <c r="B19" s="126"/>
      <c r="C19" s="15">
        <f>C20+C28+C129+C135+C165</f>
        <v>67164438.799999997</v>
      </c>
      <c r="D19" s="15">
        <f>D20+D28+D129+D135+D165</f>
        <v>65019600</v>
      </c>
      <c r="E19" s="15">
        <f>E20+E28+E129+E135+E165</f>
        <v>49097200</v>
      </c>
    </row>
    <row r="20" spans="1:5" ht="47.25" customHeight="1">
      <c r="A20" s="14" t="s">
        <v>16</v>
      </c>
      <c r="B20" s="126"/>
      <c r="C20" s="15">
        <f>C21+C22+C24+C23</f>
        <v>6370843.29</v>
      </c>
      <c r="D20" s="15">
        <f>D21+D22+D24</f>
        <v>6764620.4400000004</v>
      </c>
      <c r="E20" s="15">
        <f>E21+E22+E24</f>
        <v>9000442.6600000001</v>
      </c>
    </row>
    <row r="21" spans="1:5" ht="73.5" customHeight="1">
      <c r="A21" s="16" t="s">
        <v>17</v>
      </c>
      <c r="B21" s="11"/>
      <c r="C21" s="17">
        <v>1661000</v>
      </c>
      <c r="D21" s="18">
        <v>0</v>
      </c>
      <c r="E21" s="18">
        <v>0</v>
      </c>
    </row>
    <row r="22" spans="1:5" ht="63.75" customHeight="1">
      <c r="A22" s="19" t="s">
        <v>18</v>
      </c>
      <c r="B22" s="11"/>
      <c r="C22" s="17">
        <v>906000</v>
      </c>
      <c r="D22" s="18">
        <v>0</v>
      </c>
      <c r="E22" s="18">
        <v>0</v>
      </c>
    </row>
    <row r="23" spans="1:5" ht="103.5" customHeight="1">
      <c r="A23" s="20" t="s">
        <v>19</v>
      </c>
      <c r="B23" s="11"/>
      <c r="C23" s="17">
        <v>394721</v>
      </c>
      <c r="D23" s="18">
        <v>0</v>
      </c>
      <c r="E23" s="18">
        <v>0</v>
      </c>
    </row>
    <row r="24" spans="1:5" ht="16.5" customHeight="1">
      <c r="A24" s="23" t="s">
        <v>26</v>
      </c>
      <c r="B24" s="11"/>
      <c r="C24" s="17">
        <f>C26+C27</f>
        <v>3409122.29</v>
      </c>
      <c r="D24" s="17">
        <f>D26+D27</f>
        <v>6764620.4400000004</v>
      </c>
      <c r="E24" s="17">
        <f>E26+E27</f>
        <v>9000442.6600000001</v>
      </c>
    </row>
    <row r="25" spans="1:5" ht="18.75" customHeight="1">
      <c r="A25" s="24" t="s">
        <v>27</v>
      </c>
      <c r="B25" s="11"/>
      <c r="C25" s="17"/>
      <c r="D25" s="18"/>
      <c r="E25" s="18"/>
    </row>
    <row r="26" spans="1:5" ht="17.25" customHeight="1">
      <c r="A26" s="24" t="s">
        <v>28</v>
      </c>
      <c r="B26" s="11"/>
      <c r="C26" s="17">
        <v>0</v>
      </c>
      <c r="D26" s="17">
        <v>0</v>
      </c>
      <c r="E26" s="17">
        <v>0</v>
      </c>
    </row>
    <row r="27" spans="1:5" ht="20.25" customHeight="1">
      <c r="A27" s="24" t="s">
        <v>29</v>
      </c>
      <c r="B27" s="11"/>
      <c r="C27" s="25">
        <v>3409122.29</v>
      </c>
      <c r="D27" s="18">
        <v>6764620.4400000004</v>
      </c>
      <c r="E27" s="18">
        <v>9000442.6600000001</v>
      </c>
    </row>
    <row r="28" spans="1:5" ht="45.75" customHeight="1">
      <c r="A28" s="26" t="s">
        <v>30</v>
      </c>
      <c r="B28" s="127"/>
      <c r="C28" s="27">
        <f>C30+C31</f>
        <v>41095521.68</v>
      </c>
      <c r="D28" s="27">
        <f>D30+D31</f>
        <v>40655111.119999997</v>
      </c>
      <c r="E28" s="27">
        <f>E30+E31</f>
        <v>22496888.899999999</v>
      </c>
    </row>
    <row r="29" spans="1:5" ht="16.5" customHeight="1">
      <c r="A29" s="24" t="s">
        <v>27</v>
      </c>
      <c r="B29" s="11"/>
      <c r="C29" s="28"/>
      <c r="D29" s="9"/>
      <c r="E29" s="9"/>
    </row>
    <row r="30" spans="1:5" ht="16.5" customHeight="1">
      <c r="A30" s="24" t="s">
        <v>28</v>
      </c>
      <c r="B30" s="11"/>
      <c r="C30" s="28">
        <f>C34+C37+C40+C43+C46+C49+C52+C55+C58+C61+C64+C67+C70+C73+C76+C79+C82+C85+C88+C91+C94+C97+C100+C103+C106+C109+C112+C115+C118+C121+C124+C127</f>
        <v>37062200</v>
      </c>
      <c r="D30" s="28">
        <f>D58+D61+D127</f>
        <v>36589600</v>
      </c>
      <c r="E30" s="28">
        <f>E127</f>
        <v>20247200</v>
      </c>
    </row>
    <row r="31" spans="1:5" ht="16.5" customHeight="1">
      <c r="A31" s="24" t="s">
        <v>29</v>
      </c>
      <c r="B31" s="11"/>
      <c r="C31" s="28">
        <f>C35+C38+C41+C44+C47+C50+C53+C56+C59+C62+C65+C68+C71+C74+C77+C80+C83+C86+C89+C92+C95+C98+C101+C104+C107+C110+C113+C116+C119+C122+C125+C128</f>
        <v>4033321.68</v>
      </c>
      <c r="D31" s="28">
        <f>D59+D62+D128</f>
        <v>4065511.12</v>
      </c>
      <c r="E31" s="28">
        <f>E128</f>
        <v>2249688.9</v>
      </c>
    </row>
    <row r="32" spans="1:5" ht="15.75" customHeight="1">
      <c r="A32" s="24" t="s">
        <v>31</v>
      </c>
      <c r="B32" s="11"/>
      <c r="C32" s="28"/>
      <c r="D32" s="9"/>
      <c r="E32" s="9"/>
    </row>
    <row r="33" spans="1:5" ht="33" customHeight="1">
      <c r="A33" s="23" t="s">
        <v>32</v>
      </c>
      <c r="B33" s="18"/>
      <c r="C33" s="51">
        <f>C34+C35</f>
        <v>481935</v>
      </c>
      <c r="D33" s="131"/>
      <c r="E33" s="131"/>
    </row>
    <row r="34" spans="1:5" ht="20.25" customHeight="1">
      <c r="A34" s="23" t="s">
        <v>28</v>
      </c>
      <c r="B34" s="18"/>
      <c r="C34" s="51">
        <v>433741.5</v>
      </c>
      <c r="D34" s="79"/>
      <c r="E34" s="79"/>
    </row>
    <row r="35" spans="1:5" ht="20.25" customHeight="1">
      <c r="A35" s="23" t="s">
        <v>29</v>
      </c>
      <c r="B35" s="18"/>
      <c r="C35" s="51">
        <v>48193.5</v>
      </c>
      <c r="D35" s="79"/>
      <c r="E35" s="79"/>
    </row>
    <row r="36" spans="1:5" ht="36" customHeight="1">
      <c r="A36" s="23" t="s">
        <v>33</v>
      </c>
      <c r="B36" s="18"/>
      <c r="C36" s="51">
        <f>C37+C38</f>
        <v>533333.34</v>
      </c>
      <c r="D36" s="79"/>
      <c r="E36" s="79"/>
    </row>
    <row r="37" spans="1:5" ht="15.75" customHeight="1">
      <c r="A37" s="23" t="s">
        <v>28</v>
      </c>
      <c r="B37" s="18"/>
      <c r="C37" s="51">
        <v>480000</v>
      </c>
      <c r="D37" s="79"/>
      <c r="E37" s="79"/>
    </row>
    <row r="38" spans="1:5" ht="18" customHeight="1">
      <c r="A38" s="23" t="s">
        <v>29</v>
      </c>
      <c r="B38" s="18"/>
      <c r="C38" s="51">
        <v>53333.34</v>
      </c>
      <c r="D38" s="79"/>
      <c r="E38" s="79"/>
    </row>
    <row r="39" spans="1:5" ht="30" customHeight="1">
      <c r="A39" s="33" t="s">
        <v>34</v>
      </c>
      <c r="B39" s="18"/>
      <c r="C39" s="51">
        <f>C40+C41</f>
        <v>1297198.1200000001</v>
      </c>
      <c r="D39" s="81"/>
      <c r="E39" s="81"/>
    </row>
    <row r="40" spans="1:5" ht="19.5" customHeight="1">
      <c r="A40" s="23" t="s">
        <v>28</v>
      </c>
      <c r="B40" s="18"/>
      <c r="C40" s="51">
        <v>1167478.3</v>
      </c>
      <c r="D40" s="79"/>
      <c r="E40" s="79"/>
    </row>
    <row r="41" spans="1:5" ht="18.75" customHeight="1">
      <c r="A41" s="23" t="s">
        <v>29</v>
      </c>
      <c r="B41" s="18"/>
      <c r="C41" s="51">
        <v>129719.82</v>
      </c>
      <c r="D41" s="79"/>
      <c r="E41" s="79"/>
    </row>
    <row r="42" spans="1:5" ht="30" customHeight="1">
      <c r="A42" s="35" t="s">
        <v>35</v>
      </c>
      <c r="B42" s="18"/>
      <c r="C42" s="51">
        <f>C43+C44</f>
        <v>200000</v>
      </c>
      <c r="D42" s="81"/>
      <c r="E42" s="81"/>
    </row>
    <row r="43" spans="1:5" ht="18" customHeight="1">
      <c r="A43" s="23" t="s">
        <v>28</v>
      </c>
      <c r="B43" s="18"/>
      <c r="C43" s="51">
        <v>180000</v>
      </c>
      <c r="D43" s="81"/>
      <c r="E43" s="81"/>
    </row>
    <row r="44" spans="1:5" ht="18" customHeight="1">
      <c r="A44" s="23" t="s">
        <v>29</v>
      </c>
      <c r="B44" s="18"/>
      <c r="C44" s="51">
        <v>20000</v>
      </c>
      <c r="D44" s="81"/>
      <c r="E44" s="81"/>
    </row>
    <row r="45" spans="1:5" ht="30" customHeight="1">
      <c r="A45" s="35" t="s">
        <v>36</v>
      </c>
      <c r="B45" s="18"/>
      <c r="C45" s="51">
        <f>C46+C47</f>
        <v>228000</v>
      </c>
      <c r="D45" s="81"/>
      <c r="E45" s="81"/>
    </row>
    <row r="46" spans="1:5" ht="14.25" customHeight="1">
      <c r="A46" s="23" t="s">
        <v>28</v>
      </c>
      <c r="B46" s="18"/>
      <c r="C46" s="51">
        <v>205200</v>
      </c>
      <c r="D46" s="81"/>
      <c r="E46" s="81"/>
    </row>
    <row r="47" spans="1:5" ht="15.75" customHeight="1">
      <c r="A47" s="23" t="s">
        <v>29</v>
      </c>
      <c r="B47" s="18"/>
      <c r="C47" s="51">
        <v>22800</v>
      </c>
      <c r="D47" s="81"/>
      <c r="E47" s="81"/>
    </row>
    <row r="48" spans="1:5" ht="30" customHeight="1">
      <c r="A48" s="35" t="s">
        <v>37</v>
      </c>
      <c r="B48" s="18"/>
      <c r="C48" s="51">
        <f>C49+C50</f>
        <v>444444.45</v>
      </c>
      <c r="D48" s="81"/>
      <c r="E48" s="81"/>
    </row>
    <row r="49" spans="1:5" ht="15" customHeight="1">
      <c r="A49" s="23" t="s">
        <v>28</v>
      </c>
      <c r="B49" s="18"/>
      <c r="C49" s="51">
        <v>400000</v>
      </c>
      <c r="D49" s="81"/>
      <c r="E49" s="81"/>
    </row>
    <row r="50" spans="1:5" ht="15" customHeight="1">
      <c r="A50" s="23" t="s">
        <v>29</v>
      </c>
      <c r="B50" s="18"/>
      <c r="C50" s="51">
        <v>44444.45</v>
      </c>
      <c r="D50" s="81"/>
      <c r="E50" s="81"/>
    </row>
    <row r="51" spans="1:5" ht="30" customHeight="1">
      <c r="A51" s="35" t="s">
        <v>38</v>
      </c>
      <c r="B51" s="18"/>
      <c r="C51" s="51">
        <f>C52+C53</f>
        <v>600000</v>
      </c>
      <c r="D51" s="81"/>
      <c r="E51" s="81"/>
    </row>
    <row r="52" spans="1:5" ht="18.75" customHeight="1">
      <c r="A52" s="23" t="s">
        <v>28</v>
      </c>
      <c r="B52" s="18"/>
      <c r="C52" s="51">
        <v>540000</v>
      </c>
      <c r="D52" s="81"/>
      <c r="E52" s="81"/>
    </row>
    <row r="53" spans="1:5" ht="18" customHeight="1">
      <c r="A53" s="23" t="s">
        <v>29</v>
      </c>
      <c r="B53" s="18"/>
      <c r="C53" s="51">
        <v>60000</v>
      </c>
      <c r="D53" s="81"/>
      <c r="E53" s="81"/>
    </row>
    <row r="54" spans="1:5" ht="41.25" customHeight="1">
      <c r="A54" s="35" t="s">
        <v>39</v>
      </c>
      <c r="B54" s="18"/>
      <c r="C54" s="51">
        <f>C55+C56</f>
        <v>720000</v>
      </c>
      <c r="D54" s="81"/>
      <c r="E54" s="81"/>
    </row>
    <row r="55" spans="1:5" ht="20.25" customHeight="1">
      <c r="A55" s="23" t="s">
        <v>28</v>
      </c>
      <c r="B55" s="18"/>
      <c r="C55" s="51">
        <v>648000</v>
      </c>
      <c r="D55" s="81"/>
      <c r="E55" s="81"/>
    </row>
    <row r="56" spans="1:5" ht="18" customHeight="1">
      <c r="A56" s="23" t="s">
        <v>29</v>
      </c>
      <c r="B56" s="18"/>
      <c r="C56" s="51">
        <v>72000</v>
      </c>
      <c r="D56" s="81"/>
      <c r="E56" s="81"/>
    </row>
    <row r="57" spans="1:5" ht="30" hidden="1" customHeight="1">
      <c r="A57" s="35" t="s">
        <v>40</v>
      </c>
      <c r="B57" s="18"/>
      <c r="C57" s="51">
        <f>C58+C59</f>
        <v>0</v>
      </c>
      <c r="D57" s="51">
        <f>D58+D59</f>
        <v>0</v>
      </c>
      <c r="E57" s="81"/>
    </row>
    <row r="58" spans="1:5" ht="18.75" hidden="1" customHeight="1">
      <c r="A58" s="23" t="s">
        <v>28</v>
      </c>
      <c r="B58" s="18"/>
      <c r="C58" s="51"/>
      <c r="D58" s="51"/>
      <c r="E58" s="81"/>
    </row>
    <row r="59" spans="1:5" ht="20.25" hidden="1" customHeight="1">
      <c r="A59" s="23" t="s">
        <v>29</v>
      </c>
      <c r="B59" s="18"/>
      <c r="C59" s="51"/>
      <c r="D59" s="51"/>
      <c r="E59" s="81"/>
    </row>
    <row r="60" spans="1:5" ht="30" hidden="1" customHeight="1">
      <c r="A60" s="35" t="s">
        <v>41</v>
      </c>
      <c r="B60" s="18"/>
      <c r="C60" s="51">
        <f>C61+C62</f>
        <v>0</v>
      </c>
      <c r="D60" s="51">
        <f>D61+D62</f>
        <v>0</v>
      </c>
      <c r="E60" s="81"/>
    </row>
    <row r="61" spans="1:5" ht="18.75" hidden="1" customHeight="1">
      <c r="A61" s="23" t="s">
        <v>28</v>
      </c>
      <c r="B61" s="18"/>
      <c r="C61" s="51"/>
      <c r="D61" s="51"/>
      <c r="E61" s="81"/>
    </row>
    <row r="62" spans="1:5" ht="18" hidden="1" customHeight="1">
      <c r="A62" s="23" t="s">
        <v>29</v>
      </c>
      <c r="B62" s="18"/>
      <c r="C62" s="51"/>
      <c r="D62" s="51"/>
      <c r="E62" s="81"/>
    </row>
    <row r="63" spans="1:5" ht="30" customHeight="1">
      <c r="A63" s="35" t="s">
        <v>42</v>
      </c>
      <c r="B63" s="18"/>
      <c r="C63" s="51">
        <f>C64+C65</f>
        <v>170000</v>
      </c>
      <c r="D63" s="81"/>
      <c r="E63" s="81"/>
    </row>
    <row r="64" spans="1:5" ht="18.75" customHeight="1">
      <c r="A64" s="23" t="s">
        <v>28</v>
      </c>
      <c r="B64" s="18"/>
      <c r="C64" s="51">
        <v>153000</v>
      </c>
      <c r="D64" s="81"/>
      <c r="E64" s="81"/>
    </row>
    <row r="65" spans="1:5" ht="19.5" customHeight="1">
      <c r="A65" s="23" t="s">
        <v>29</v>
      </c>
      <c r="B65" s="18"/>
      <c r="C65" s="51">
        <v>17000</v>
      </c>
      <c r="D65" s="81"/>
      <c r="E65" s="81"/>
    </row>
    <row r="66" spans="1:5" ht="30" customHeight="1">
      <c r="A66" s="35" t="s">
        <v>43</v>
      </c>
      <c r="B66" s="18"/>
      <c r="C66" s="51">
        <f>C67+C68</f>
        <v>340000</v>
      </c>
      <c r="D66" s="79"/>
      <c r="E66" s="79"/>
    </row>
    <row r="67" spans="1:5" ht="15.75" customHeight="1">
      <c r="A67" s="23" t="s">
        <v>28</v>
      </c>
      <c r="B67" s="18"/>
      <c r="C67" s="51">
        <v>306000</v>
      </c>
      <c r="D67" s="79"/>
      <c r="E67" s="79"/>
    </row>
    <row r="68" spans="1:5" ht="18" customHeight="1">
      <c r="A68" s="23" t="s">
        <v>29</v>
      </c>
      <c r="B68" s="18"/>
      <c r="C68" s="51">
        <v>34000</v>
      </c>
      <c r="D68" s="79"/>
      <c r="E68" s="79"/>
    </row>
    <row r="69" spans="1:5" ht="30" customHeight="1">
      <c r="A69" s="35" t="s">
        <v>44</v>
      </c>
      <c r="B69" s="18"/>
      <c r="C69" s="51">
        <f>C70+C71</f>
        <v>221842.78</v>
      </c>
      <c r="D69" s="81"/>
      <c r="E69" s="81"/>
    </row>
    <row r="70" spans="1:5" ht="13.5" customHeight="1">
      <c r="A70" s="23" t="s">
        <v>28</v>
      </c>
      <c r="B70" s="18"/>
      <c r="C70" s="108">
        <v>199658.5</v>
      </c>
      <c r="D70" s="81"/>
      <c r="E70" s="81"/>
    </row>
    <row r="71" spans="1:5" ht="15" customHeight="1">
      <c r="A71" s="23" t="s">
        <v>29</v>
      </c>
      <c r="B71" s="18"/>
      <c r="C71" s="108">
        <v>22184.28</v>
      </c>
      <c r="D71" s="81"/>
      <c r="E71" s="81"/>
    </row>
    <row r="72" spans="1:5" ht="30" customHeight="1">
      <c r="A72" s="35" t="s">
        <v>45</v>
      </c>
      <c r="B72" s="18"/>
      <c r="C72" s="51">
        <f>C73+C74</f>
        <v>550000</v>
      </c>
      <c r="D72" s="81"/>
      <c r="E72" s="81"/>
    </row>
    <row r="73" spans="1:5" ht="15" customHeight="1">
      <c r="A73" s="23" t="s">
        <v>28</v>
      </c>
      <c r="B73" s="18"/>
      <c r="C73" s="51">
        <v>495000</v>
      </c>
      <c r="D73" s="81"/>
      <c r="E73" s="81"/>
    </row>
    <row r="74" spans="1:5" ht="16.5" customHeight="1">
      <c r="A74" s="23" t="s">
        <v>29</v>
      </c>
      <c r="B74" s="18"/>
      <c r="C74" s="51">
        <v>55000</v>
      </c>
      <c r="D74" s="81"/>
      <c r="E74" s="81"/>
    </row>
    <row r="75" spans="1:5" ht="30" customHeight="1">
      <c r="A75" s="35" t="s">
        <v>46</v>
      </c>
      <c r="B75" s="18"/>
      <c r="C75" s="51">
        <f>C76+C77</f>
        <v>600000</v>
      </c>
      <c r="D75" s="81"/>
      <c r="E75" s="81"/>
    </row>
    <row r="76" spans="1:5" ht="14.25" customHeight="1">
      <c r="A76" s="23" t="s">
        <v>28</v>
      </c>
      <c r="B76" s="18"/>
      <c r="C76" s="51">
        <v>540000</v>
      </c>
      <c r="D76" s="81"/>
      <c r="E76" s="81"/>
    </row>
    <row r="77" spans="1:5" ht="16.5" customHeight="1">
      <c r="A77" s="23" t="s">
        <v>29</v>
      </c>
      <c r="B77" s="18"/>
      <c r="C77" s="51">
        <v>60000</v>
      </c>
      <c r="D77" s="81"/>
      <c r="E77" s="81"/>
    </row>
    <row r="78" spans="1:5" ht="41.25" customHeight="1">
      <c r="A78" s="35" t="s">
        <v>47</v>
      </c>
      <c r="B78" s="18"/>
      <c r="C78" s="51">
        <f>C79+C80</f>
        <v>14855327.529999999</v>
      </c>
      <c r="D78" s="89"/>
      <c r="E78" s="89"/>
    </row>
    <row r="79" spans="1:5" ht="20.25" customHeight="1">
      <c r="A79" s="23" t="s">
        <v>28</v>
      </c>
      <c r="B79" s="18"/>
      <c r="C79" s="51">
        <v>13369794.779999999</v>
      </c>
      <c r="D79" s="89"/>
      <c r="E79" s="89"/>
    </row>
    <row r="80" spans="1:5" ht="18" customHeight="1">
      <c r="A80" s="23" t="s">
        <v>29</v>
      </c>
      <c r="B80" s="18"/>
      <c r="C80" s="51">
        <v>1485532.75</v>
      </c>
      <c r="D80" s="89"/>
      <c r="E80" s="89"/>
    </row>
    <row r="81" spans="1:5" ht="30" customHeight="1">
      <c r="A81" s="35" t="s">
        <v>48</v>
      </c>
      <c r="B81" s="18"/>
      <c r="C81" s="51">
        <f>C82+C83</f>
        <v>1351795</v>
      </c>
      <c r="D81" s="81"/>
      <c r="E81" s="81"/>
    </row>
    <row r="82" spans="1:5" ht="15.75" customHeight="1">
      <c r="A82" s="23" t="s">
        <v>28</v>
      </c>
      <c r="B82" s="18"/>
      <c r="C82" s="51">
        <v>1216615.5</v>
      </c>
      <c r="D82" s="81"/>
      <c r="E82" s="81"/>
    </row>
    <row r="83" spans="1:5" ht="18" customHeight="1">
      <c r="A83" s="23" t="s">
        <v>29</v>
      </c>
      <c r="B83" s="18"/>
      <c r="C83" s="51">
        <v>135179.5</v>
      </c>
      <c r="D83" s="81"/>
      <c r="E83" s="81"/>
    </row>
    <row r="84" spans="1:5" ht="30" customHeight="1">
      <c r="A84" s="35" t="s">
        <v>49</v>
      </c>
      <c r="B84" s="18"/>
      <c r="C84" s="51">
        <f>C85+C86</f>
        <v>334000</v>
      </c>
      <c r="D84" s="81"/>
      <c r="E84" s="81"/>
    </row>
    <row r="85" spans="1:5" ht="16.5" customHeight="1">
      <c r="A85" s="23" t="s">
        <v>28</v>
      </c>
      <c r="B85" s="18"/>
      <c r="C85" s="51">
        <v>300600</v>
      </c>
      <c r="D85" s="81"/>
      <c r="E85" s="81"/>
    </row>
    <row r="86" spans="1:5" ht="12.75" customHeight="1">
      <c r="A86" s="23" t="s">
        <v>29</v>
      </c>
      <c r="B86" s="18"/>
      <c r="C86" s="51">
        <v>33400</v>
      </c>
      <c r="D86" s="81"/>
      <c r="E86" s="81"/>
    </row>
    <row r="87" spans="1:5" ht="30" customHeight="1">
      <c r="A87" s="35" t="s">
        <v>50</v>
      </c>
      <c r="B87" s="18"/>
      <c r="C87" s="51">
        <f>C88+C89</f>
        <v>519188</v>
      </c>
      <c r="D87" s="81"/>
      <c r="E87" s="81"/>
    </row>
    <row r="88" spans="1:5" ht="15.75" customHeight="1">
      <c r="A88" s="23" t="s">
        <v>28</v>
      </c>
      <c r="B88" s="18"/>
      <c r="C88" s="51">
        <v>467269.2</v>
      </c>
      <c r="D88" s="81"/>
      <c r="E88" s="81"/>
    </row>
    <row r="89" spans="1:5" ht="17.25" customHeight="1">
      <c r="A89" s="23" t="s">
        <v>29</v>
      </c>
      <c r="B89" s="18"/>
      <c r="C89" s="51">
        <v>51918.8</v>
      </c>
      <c r="D89" s="81"/>
      <c r="E89" s="81"/>
    </row>
    <row r="90" spans="1:5" ht="30" customHeight="1">
      <c r="A90" s="35" t="s">
        <v>51</v>
      </c>
      <c r="B90" s="18"/>
      <c r="C90" s="51">
        <f>C91+C92</f>
        <v>210812</v>
      </c>
      <c r="D90" s="81"/>
      <c r="E90" s="81"/>
    </row>
    <row r="91" spans="1:5" ht="18" customHeight="1">
      <c r="A91" s="23" t="s">
        <v>28</v>
      </c>
      <c r="B91" s="18"/>
      <c r="C91" s="51">
        <v>189730.8</v>
      </c>
      <c r="D91" s="81"/>
      <c r="E91" s="81"/>
    </row>
    <row r="92" spans="1:5" ht="16.5" customHeight="1">
      <c r="A92" s="23" t="s">
        <v>29</v>
      </c>
      <c r="B92" s="18"/>
      <c r="C92" s="51">
        <v>21081.200000000001</v>
      </c>
      <c r="D92" s="81"/>
      <c r="E92" s="81"/>
    </row>
    <row r="93" spans="1:5" ht="30" customHeight="1">
      <c r="A93" s="35" t="s">
        <v>52</v>
      </c>
      <c r="B93" s="18"/>
      <c r="C93" s="51">
        <f>C94+C95</f>
        <v>370000</v>
      </c>
      <c r="D93" s="81"/>
      <c r="E93" s="81"/>
    </row>
    <row r="94" spans="1:5" ht="13.5" customHeight="1">
      <c r="A94" s="23" t="s">
        <v>28</v>
      </c>
      <c r="B94" s="18"/>
      <c r="C94" s="51">
        <v>333000</v>
      </c>
      <c r="D94" s="81"/>
      <c r="E94" s="81"/>
    </row>
    <row r="95" spans="1:5" ht="15.75" customHeight="1">
      <c r="A95" s="23" t="s">
        <v>29</v>
      </c>
      <c r="B95" s="18"/>
      <c r="C95" s="51">
        <v>37000</v>
      </c>
      <c r="D95" s="81"/>
      <c r="E95" s="81"/>
    </row>
    <row r="96" spans="1:5" ht="29.25" customHeight="1">
      <c r="A96" s="23" t="s">
        <v>53</v>
      </c>
      <c r="B96" s="18"/>
      <c r="C96" s="81">
        <f>C97+C98</f>
        <v>222222.23</v>
      </c>
      <c r="D96" s="79"/>
      <c r="E96" s="79"/>
    </row>
    <row r="97" spans="1:5" ht="15" customHeight="1">
      <c r="A97" s="23" t="s">
        <v>28</v>
      </c>
      <c r="B97" s="18"/>
      <c r="C97" s="81">
        <v>200000</v>
      </c>
      <c r="D97" s="79"/>
      <c r="E97" s="79"/>
    </row>
    <row r="98" spans="1:5" ht="14.25" customHeight="1">
      <c r="A98" s="23" t="s">
        <v>29</v>
      </c>
      <c r="B98" s="18"/>
      <c r="C98" s="81">
        <v>22222.23</v>
      </c>
      <c r="D98" s="79"/>
      <c r="E98" s="79"/>
    </row>
    <row r="99" spans="1:5" ht="30" customHeight="1">
      <c r="A99" s="35" t="s">
        <v>54</v>
      </c>
      <c r="B99" s="18"/>
      <c r="C99" s="51">
        <f>C100+C101</f>
        <v>120000</v>
      </c>
      <c r="D99" s="81"/>
      <c r="E99" s="81"/>
    </row>
    <row r="100" spans="1:5" ht="16.5" customHeight="1">
      <c r="A100" s="23" t="s">
        <v>28</v>
      </c>
      <c r="B100" s="18"/>
      <c r="C100" s="51">
        <v>108000</v>
      </c>
      <c r="D100" s="81"/>
      <c r="E100" s="81"/>
    </row>
    <row r="101" spans="1:5" ht="18.75" customHeight="1">
      <c r="A101" s="23" t="s">
        <v>29</v>
      </c>
      <c r="B101" s="18"/>
      <c r="C101" s="51">
        <v>12000</v>
      </c>
      <c r="D101" s="81"/>
      <c r="E101" s="81"/>
    </row>
    <row r="102" spans="1:5" ht="30" customHeight="1">
      <c r="A102" s="35" t="s">
        <v>55</v>
      </c>
      <c r="B102" s="18"/>
      <c r="C102" s="51">
        <f>C103+C104</f>
        <v>540000</v>
      </c>
      <c r="D102" s="81"/>
      <c r="E102" s="81"/>
    </row>
    <row r="103" spans="1:5" ht="15.75" customHeight="1">
      <c r="A103" s="23" t="s">
        <v>28</v>
      </c>
      <c r="B103" s="18"/>
      <c r="C103" s="51">
        <v>486000</v>
      </c>
      <c r="D103" s="81"/>
      <c r="E103" s="81"/>
    </row>
    <row r="104" spans="1:5" ht="18" customHeight="1">
      <c r="A104" s="23" t="s">
        <v>29</v>
      </c>
      <c r="B104" s="18"/>
      <c r="C104" s="51">
        <v>54000</v>
      </c>
      <c r="D104" s="81"/>
      <c r="E104" s="81"/>
    </row>
    <row r="105" spans="1:5" ht="30" customHeight="1">
      <c r="A105" s="35" t="s">
        <v>56</v>
      </c>
      <c r="B105" s="18"/>
      <c r="C105" s="51">
        <f>C106+C107</f>
        <v>1632118</v>
      </c>
      <c r="D105" s="81"/>
      <c r="E105" s="89"/>
    </row>
    <row r="106" spans="1:5" ht="19.5" customHeight="1">
      <c r="A106" s="23" t="s">
        <v>28</v>
      </c>
      <c r="B106" s="18"/>
      <c r="C106" s="51">
        <v>1468906.2</v>
      </c>
      <c r="D106" s="81"/>
      <c r="E106" s="89"/>
    </row>
    <row r="107" spans="1:5" ht="21" customHeight="1">
      <c r="A107" s="23" t="s">
        <v>29</v>
      </c>
      <c r="B107" s="18"/>
      <c r="C107" s="51">
        <v>163211.79999999999</v>
      </c>
      <c r="D107" s="81"/>
      <c r="E107" s="89"/>
    </row>
    <row r="108" spans="1:5" ht="30" customHeight="1">
      <c r="A108" s="35" t="s">
        <v>57</v>
      </c>
      <c r="B108" s="18"/>
      <c r="C108" s="51">
        <f>C109+C110</f>
        <v>1738994.58</v>
      </c>
      <c r="D108" s="81"/>
      <c r="E108" s="81"/>
    </row>
    <row r="109" spans="1:5" ht="19.5" customHeight="1">
      <c r="A109" s="23" t="s">
        <v>28</v>
      </c>
      <c r="B109" s="18"/>
      <c r="C109" s="51">
        <v>1565095.12</v>
      </c>
      <c r="D109" s="81"/>
      <c r="E109" s="81"/>
    </row>
    <row r="110" spans="1:5" ht="18.75" customHeight="1">
      <c r="A110" s="23" t="s">
        <v>29</v>
      </c>
      <c r="B110" s="18"/>
      <c r="C110" s="51">
        <v>173899.46</v>
      </c>
      <c r="D110" s="81"/>
      <c r="E110" s="81"/>
    </row>
    <row r="111" spans="1:5" ht="30" customHeight="1">
      <c r="A111" s="35" t="s">
        <v>58</v>
      </c>
      <c r="B111" s="18"/>
      <c r="C111" s="51">
        <f>C112+C113</f>
        <v>1049059.8700000001</v>
      </c>
      <c r="D111" s="81"/>
      <c r="E111" s="81"/>
    </row>
    <row r="112" spans="1:5" ht="21" customHeight="1">
      <c r="A112" s="23" t="s">
        <v>28</v>
      </c>
      <c r="B112" s="18"/>
      <c r="C112" s="51">
        <v>944153.88</v>
      </c>
      <c r="D112" s="81"/>
      <c r="E112" s="81"/>
    </row>
    <row r="113" spans="1:5" ht="17.25" customHeight="1">
      <c r="A113" s="23" t="s">
        <v>29</v>
      </c>
      <c r="B113" s="18"/>
      <c r="C113" s="51">
        <v>104905.99</v>
      </c>
      <c r="D113" s="81"/>
      <c r="E113" s="81"/>
    </row>
    <row r="114" spans="1:5" ht="30" customHeight="1">
      <c r="A114" s="35" t="s">
        <v>59</v>
      </c>
      <c r="B114" s="18"/>
      <c r="C114" s="51">
        <f>C115+C116</f>
        <v>1537390</v>
      </c>
      <c r="D114" s="81"/>
      <c r="E114" s="81"/>
    </row>
    <row r="115" spans="1:5" ht="18.75" customHeight="1">
      <c r="A115" s="23" t="s">
        <v>28</v>
      </c>
      <c r="B115" s="18"/>
      <c r="C115" s="51">
        <v>1383651</v>
      </c>
      <c r="D115" s="81"/>
      <c r="E115" s="81"/>
    </row>
    <row r="116" spans="1:5" ht="21" customHeight="1">
      <c r="A116" s="23" t="s">
        <v>29</v>
      </c>
      <c r="B116" s="18"/>
      <c r="C116" s="51">
        <v>153739</v>
      </c>
      <c r="D116" s="81"/>
      <c r="E116" s="81"/>
    </row>
    <row r="117" spans="1:5" ht="30" customHeight="1">
      <c r="A117" s="35" t="s">
        <v>60</v>
      </c>
      <c r="B117" s="18"/>
      <c r="C117" s="51">
        <f>C118+C119</f>
        <v>450000</v>
      </c>
      <c r="D117" s="81"/>
      <c r="E117" s="81"/>
    </row>
    <row r="118" spans="1:5" ht="18.75" customHeight="1">
      <c r="A118" s="23" t="s">
        <v>28</v>
      </c>
      <c r="B118" s="18"/>
      <c r="C118" s="51">
        <v>405000</v>
      </c>
      <c r="D118" s="81"/>
      <c r="E118" s="81"/>
    </row>
    <row r="119" spans="1:5" ht="19.5" customHeight="1">
      <c r="A119" s="23" t="s">
        <v>29</v>
      </c>
      <c r="B119" s="18"/>
      <c r="C119" s="51">
        <v>45000</v>
      </c>
      <c r="D119" s="81"/>
      <c r="E119" s="81"/>
    </row>
    <row r="120" spans="1:5" ht="29.25" customHeight="1">
      <c r="A120" s="35" t="s">
        <v>61</v>
      </c>
      <c r="B120" s="18"/>
      <c r="C120" s="51">
        <f>C121+C122</f>
        <v>3315555.56</v>
      </c>
      <c r="D120" s="79"/>
      <c r="E120" s="79"/>
    </row>
    <row r="121" spans="1:5" ht="15.75" customHeight="1">
      <c r="A121" s="23" t="s">
        <v>28</v>
      </c>
      <c r="B121" s="18"/>
      <c r="C121" s="51">
        <v>2984000</v>
      </c>
      <c r="D121" s="81"/>
      <c r="E121" s="79"/>
    </row>
    <row r="122" spans="1:5" ht="17.25" customHeight="1">
      <c r="A122" s="23" t="s">
        <v>29</v>
      </c>
      <c r="B122" s="18"/>
      <c r="C122" s="51">
        <v>331555.56</v>
      </c>
      <c r="D122" s="81"/>
      <c r="E122" s="79"/>
    </row>
    <row r="123" spans="1:5" ht="58.5" customHeight="1">
      <c r="A123" s="33" t="s">
        <v>62</v>
      </c>
      <c r="B123" s="18"/>
      <c r="C123" s="51">
        <f>C124+C125</f>
        <v>5700000</v>
      </c>
      <c r="D123" s="79"/>
      <c r="E123" s="79"/>
    </row>
    <row r="124" spans="1:5" ht="21.75" customHeight="1">
      <c r="A124" s="23" t="s">
        <v>28</v>
      </c>
      <c r="B124" s="18"/>
      <c r="C124" s="51">
        <v>5130000</v>
      </c>
      <c r="D124" s="79"/>
      <c r="E124" s="79"/>
    </row>
    <row r="125" spans="1:5" ht="15.75" customHeight="1">
      <c r="A125" s="23" t="s">
        <v>29</v>
      </c>
      <c r="B125" s="18"/>
      <c r="C125" s="51">
        <v>570000</v>
      </c>
      <c r="D125" s="79"/>
      <c r="E125" s="79"/>
    </row>
    <row r="126" spans="1:5" ht="16.5" customHeight="1">
      <c r="A126" s="23" t="s">
        <v>26</v>
      </c>
      <c r="B126" s="11"/>
      <c r="C126" s="28">
        <f>C127+C128</f>
        <v>762305.22</v>
      </c>
      <c r="D126" s="28">
        <f>D127+D128</f>
        <v>40655111.119999997</v>
      </c>
      <c r="E126" s="28">
        <f>E127+E128</f>
        <v>22496888.899999999</v>
      </c>
    </row>
    <row r="127" spans="1:5" ht="18.75" customHeight="1">
      <c r="A127" s="23" t="s">
        <v>28</v>
      </c>
      <c r="B127" s="11"/>
      <c r="C127" s="53">
        <v>762305.22</v>
      </c>
      <c r="D127" s="52">
        <v>36589600</v>
      </c>
      <c r="E127" s="53">
        <v>20247200</v>
      </c>
    </row>
    <row r="128" spans="1:5" ht="18" customHeight="1">
      <c r="A128" s="23" t="s">
        <v>29</v>
      </c>
      <c r="B128" s="11"/>
      <c r="C128" s="28">
        <v>0</v>
      </c>
      <c r="D128" s="52">
        <v>4065511.12</v>
      </c>
      <c r="E128" s="28">
        <v>2249688.9</v>
      </c>
    </row>
    <row r="129" spans="1:7" ht="50.25" hidden="1" customHeight="1">
      <c r="A129" s="54" t="s">
        <v>106</v>
      </c>
      <c r="B129" s="71"/>
      <c r="C129" s="55">
        <f t="shared" ref="C129:E130" si="0">C130</f>
        <v>0</v>
      </c>
      <c r="D129" s="55">
        <f t="shared" si="0"/>
        <v>0</v>
      </c>
      <c r="E129" s="55">
        <f t="shared" si="0"/>
        <v>0</v>
      </c>
    </row>
    <row r="130" spans="1:7" ht="34.5" hidden="1" customHeight="1">
      <c r="A130" s="23" t="s">
        <v>107</v>
      </c>
      <c r="B130" s="11"/>
      <c r="C130" s="28">
        <f t="shared" si="0"/>
        <v>0</v>
      </c>
      <c r="D130" s="28">
        <f t="shared" si="0"/>
        <v>0</v>
      </c>
      <c r="E130" s="28">
        <f t="shared" si="0"/>
        <v>0</v>
      </c>
    </row>
    <row r="131" spans="1:7" ht="34.5" hidden="1" customHeight="1">
      <c r="A131" s="20" t="s">
        <v>108</v>
      </c>
      <c r="B131" s="11"/>
      <c r="C131" s="28">
        <f>C133+C134</f>
        <v>0</v>
      </c>
      <c r="D131" s="28">
        <f>D133+D134</f>
        <v>0</v>
      </c>
      <c r="E131" s="28">
        <f>E133+E134</f>
        <v>0</v>
      </c>
    </row>
    <row r="132" spans="1:7" ht="34.5" hidden="1" customHeight="1">
      <c r="A132" s="24" t="s">
        <v>27</v>
      </c>
      <c r="B132" s="11"/>
      <c r="C132" s="28" t="s">
        <v>109</v>
      </c>
      <c r="D132" s="28">
        <v>0</v>
      </c>
      <c r="E132" s="28">
        <v>0</v>
      </c>
    </row>
    <row r="133" spans="1:7" ht="34.5" hidden="1" customHeight="1">
      <c r="A133" s="24" t="s">
        <v>28</v>
      </c>
      <c r="B133" s="11"/>
      <c r="C133" s="28">
        <v>0</v>
      </c>
      <c r="D133" s="28">
        <v>0</v>
      </c>
      <c r="E133" s="28">
        <v>0</v>
      </c>
    </row>
    <row r="134" spans="1:7" ht="34.5" hidden="1" customHeight="1">
      <c r="A134" s="24" t="s">
        <v>29</v>
      </c>
      <c r="B134" s="11"/>
      <c r="C134" s="28">
        <v>0</v>
      </c>
      <c r="D134" s="28">
        <v>0</v>
      </c>
      <c r="E134" s="28">
        <v>0</v>
      </c>
    </row>
    <row r="135" spans="1:7" ht="35.1" customHeight="1">
      <c r="A135" s="56" t="s">
        <v>110</v>
      </c>
      <c r="B135" s="128"/>
      <c r="C135" s="57">
        <f>C136+C139+C157</f>
        <v>19698073.829999998</v>
      </c>
      <c r="D135" s="57">
        <f>D136+D139+D157</f>
        <v>17599868.440000001</v>
      </c>
      <c r="E135" s="57">
        <f>E136+E139+E157</f>
        <v>17599868.440000001</v>
      </c>
    </row>
    <row r="136" spans="1:7" ht="26.25" customHeight="1">
      <c r="A136" s="58" t="s">
        <v>111</v>
      </c>
      <c r="B136" s="126"/>
      <c r="C136" s="59">
        <f>C137+C138</f>
        <v>600000</v>
      </c>
      <c r="D136" s="59">
        <f>D137+D138</f>
        <v>0</v>
      </c>
      <c r="E136" s="59">
        <f>E137+E138</f>
        <v>0</v>
      </c>
    </row>
    <row r="137" spans="1:7" ht="17.25" hidden="1" customHeight="1">
      <c r="A137" s="60" t="s">
        <v>112</v>
      </c>
      <c r="B137" s="11"/>
      <c r="C137" s="28">
        <v>300000</v>
      </c>
      <c r="D137" s="28"/>
      <c r="E137" s="28"/>
    </row>
    <row r="138" spans="1:7" ht="22.5" hidden="1" customHeight="1">
      <c r="A138" s="60" t="s">
        <v>113</v>
      </c>
      <c r="B138" s="11"/>
      <c r="C138" s="28">
        <v>300000</v>
      </c>
      <c r="D138" s="28"/>
      <c r="E138" s="28"/>
    </row>
    <row r="139" spans="1:7" ht="16.5" customHeight="1">
      <c r="A139" s="58" t="s">
        <v>114</v>
      </c>
      <c r="B139" s="126"/>
      <c r="C139" s="61">
        <v>16149978.859999999</v>
      </c>
      <c r="D139" s="61">
        <f>D140+D141+D142+D143+D144+D145+D146+D147+D148+D149+D150+D151+D152+D153+D154+D155+D156</f>
        <v>0</v>
      </c>
      <c r="E139" s="61">
        <f>E140+E141+E142+E143+E144+E145+E146+E147+E148+E149+E150+E151+E152+E153+E154+E155+E156</f>
        <v>0</v>
      </c>
      <c r="G139" s="74"/>
    </row>
    <row r="140" spans="1:7" ht="34.5" hidden="1" customHeight="1">
      <c r="A140" s="60" t="s">
        <v>115</v>
      </c>
      <c r="B140" s="11"/>
      <c r="C140" s="28">
        <v>2144000</v>
      </c>
      <c r="D140" s="28"/>
      <c r="E140" s="28"/>
    </row>
    <row r="141" spans="1:7" ht="34.5" hidden="1" customHeight="1">
      <c r="A141" s="60" t="s">
        <v>116</v>
      </c>
      <c r="B141" s="11"/>
      <c r="C141" s="28">
        <v>1160000</v>
      </c>
      <c r="D141" s="28"/>
      <c r="E141" s="28"/>
    </row>
    <row r="142" spans="1:7" ht="51" hidden="1" customHeight="1">
      <c r="A142" s="60" t="s">
        <v>117</v>
      </c>
      <c r="B142" s="11"/>
      <c r="C142" s="28">
        <v>574382.28</v>
      </c>
      <c r="D142" s="28"/>
      <c r="E142" s="28"/>
    </row>
    <row r="143" spans="1:7" ht="54" hidden="1" customHeight="1">
      <c r="A143" s="60" t="s">
        <v>118</v>
      </c>
      <c r="B143" s="11"/>
      <c r="C143" s="28">
        <v>1456180.35</v>
      </c>
      <c r="D143" s="28"/>
      <c r="E143" s="28"/>
    </row>
    <row r="144" spans="1:7" ht="69.75" hidden="1" customHeight="1">
      <c r="A144" s="60" t="s">
        <v>119</v>
      </c>
      <c r="B144" s="11"/>
      <c r="C144" s="28">
        <v>1950000</v>
      </c>
      <c r="D144" s="28"/>
      <c r="E144" s="28"/>
    </row>
    <row r="145" spans="1:5" ht="29.25" hidden="1" customHeight="1">
      <c r="A145" s="60" t="s">
        <v>120</v>
      </c>
      <c r="B145" s="11"/>
      <c r="C145" s="28">
        <v>599124.02</v>
      </c>
      <c r="D145" s="28"/>
      <c r="E145" s="28"/>
    </row>
    <row r="146" spans="1:5" ht="34.5" hidden="1" customHeight="1">
      <c r="A146" s="60" t="s">
        <v>121</v>
      </c>
      <c r="B146" s="11"/>
      <c r="C146" s="28">
        <v>972910</v>
      </c>
      <c r="D146" s="28"/>
      <c r="E146" s="28"/>
    </row>
    <row r="147" spans="1:5" ht="101.25" hidden="1" customHeight="1">
      <c r="A147" s="60" t="s">
        <v>122</v>
      </c>
      <c r="B147" s="11"/>
      <c r="C147" s="28">
        <v>1918974.92</v>
      </c>
      <c r="D147" s="28"/>
      <c r="E147" s="28"/>
    </row>
    <row r="148" spans="1:5" ht="3" hidden="1" customHeight="1">
      <c r="A148" s="60" t="s">
        <v>123</v>
      </c>
      <c r="B148" s="11"/>
      <c r="C148" s="28">
        <v>2270000</v>
      </c>
      <c r="D148" s="28"/>
      <c r="E148" s="28"/>
    </row>
    <row r="149" spans="1:5" ht="44.25" hidden="1" customHeight="1">
      <c r="A149" s="60" t="s">
        <v>124</v>
      </c>
      <c r="B149" s="11"/>
      <c r="C149" s="28">
        <v>1111600</v>
      </c>
      <c r="D149" s="28"/>
      <c r="E149" s="28"/>
    </row>
    <row r="150" spans="1:5" ht="34.5" hidden="1" customHeight="1">
      <c r="A150" s="60" t="s">
        <v>125</v>
      </c>
      <c r="B150" s="11"/>
      <c r="C150" s="28">
        <v>638900</v>
      </c>
      <c r="D150" s="28"/>
      <c r="E150" s="28"/>
    </row>
    <row r="151" spans="1:5" ht="16.5" hidden="1" customHeight="1">
      <c r="A151" s="60" t="s">
        <v>126</v>
      </c>
      <c r="B151" s="11"/>
      <c r="C151" s="28">
        <v>1509744</v>
      </c>
      <c r="D151" s="28"/>
      <c r="E151" s="28"/>
    </row>
    <row r="152" spans="1:5" ht="16.5" hidden="1" customHeight="1">
      <c r="A152" s="60" t="s">
        <v>127</v>
      </c>
      <c r="B152" s="11"/>
      <c r="C152" s="28">
        <v>183429.39</v>
      </c>
      <c r="D152" s="28"/>
      <c r="E152" s="28"/>
    </row>
    <row r="153" spans="1:5" ht="16.5" hidden="1" customHeight="1">
      <c r="A153" s="60" t="s">
        <v>128</v>
      </c>
      <c r="B153" s="11"/>
      <c r="C153" s="28">
        <v>172510.96</v>
      </c>
      <c r="D153" s="28"/>
      <c r="E153" s="28"/>
    </row>
    <row r="154" spans="1:5" ht="16.5" hidden="1" customHeight="1">
      <c r="A154" s="60" t="s">
        <v>129</v>
      </c>
      <c r="B154" s="11"/>
      <c r="C154" s="28">
        <v>169179.28</v>
      </c>
      <c r="D154" s="28"/>
      <c r="E154" s="28"/>
    </row>
    <row r="155" spans="1:5" ht="16.5" hidden="1" customHeight="1">
      <c r="A155" s="60" t="s">
        <v>130</v>
      </c>
      <c r="B155" s="11"/>
      <c r="C155" s="28">
        <v>84466.62</v>
      </c>
      <c r="D155" s="28"/>
      <c r="E155" s="28"/>
    </row>
    <row r="156" spans="1:5" ht="16.5" hidden="1" customHeight="1">
      <c r="A156" s="60" t="s">
        <v>131</v>
      </c>
      <c r="B156" s="11"/>
      <c r="C156" s="28">
        <v>84466.62</v>
      </c>
      <c r="D156" s="28"/>
      <c r="E156" s="28"/>
    </row>
    <row r="157" spans="1:5" ht="16.5" customHeight="1">
      <c r="A157" s="23" t="s">
        <v>26</v>
      </c>
      <c r="B157" s="11"/>
      <c r="C157" s="28">
        <f>C158+C159</f>
        <v>2948094.97</v>
      </c>
      <c r="D157" s="28">
        <f>D158+D159</f>
        <v>17599868.440000001</v>
      </c>
      <c r="E157" s="28">
        <f>E158+E159</f>
        <v>17599868.440000001</v>
      </c>
    </row>
    <row r="158" spans="1:5" ht="16.5" customHeight="1">
      <c r="A158" s="23" t="s">
        <v>28</v>
      </c>
      <c r="B158" s="11"/>
      <c r="C158" s="62">
        <v>0</v>
      </c>
      <c r="D158" s="62"/>
      <c r="E158" s="62"/>
    </row>
    <row r="159" spans="1:5" ht="15.75" customHeight="1">
      <c r="A159" s="23" t="s">
        <v>29</v>
      </c>
      <c r="B159" s="129"/>
      <c r="C159" s="28">
        <v>2948094.97</v>
      </c>
      <c r="D159" s="28">
        <v>17599868.440000001</v>
      </c>
      <c r="E159" s="28">
        <v>17599868.440000001</v>
      </c>
    </row>
    <row r="160" spans="1:5" ht="16.5" hidden="1" customHeight="1">
      <c r="A160" s="64" t="s">
        <v>132</v>
      </c>
      <c r="B160" s="130"/>
      <c r="C160" s="65">
        <f>C162+C163</f>
        <v>67164438.799999997</v>
      </c>
      <c r="D160" s="65">
        <f>D162+D163</f>
        <v>65019600</v>
      </c>
      <c r="E160" s="65">
        <f>E162+E163</f>
        <v>49097200</v>
      </c>
    </row>
    <row r="161" spans="1:5" ht="16.5" hidden="1" customHeight="1">
      <c r="A161" s="66" t="s">
        <v>27</v>
      </c>
      <c r="B161" s="11"/>
      <c r="C161" s="28"/>
      <c r="D161" s="28"/>
      <c r="E161" s="28"/>
    </row>
    <row r="162" spans="1:5" ht="16.5" hidden="1" customHeight="1">
      <c r="A162" s="66" t="s">
        <v>28</v>
      </c>
      <c r="B162" s="11"/>
      <c r="C162" s="28">
        <f>C30</f>
        <v>37062200</v>
      </c>
      <c r="D162" s="28">
        <f>D30</f>
        <v>36589600</v>
      </c>
      <c r="E162" s="28">
        <f>E30</f>
        <v>20247200</v>
      </c>
    </row>
    <row r="163" spans="1:5" ht="16.5" hidden="1" customHeight="1">
      <c r="A163" s="66" t="s">
        <v>29</v>
      </c>
      <c r="B163" s="11"/>
      <c r="C163" s="28">
        <f>C135+C31+C20</f>
        <v>30102238.799999997</v>
      </c>
      <c r="D163" s="28">
        <f>D135+D31+D20</f>
        <v>28430000.000000004</v>
      </c>
      <c r="E163" s="28">
        <f>E135+E31+E20</f>
        <v>28850000</v>
      </c>
    </row>
    <row r="164" spans="1:5" ht="10.5" hidden="1" customHeight="1">
      <c r="A164" s="67" t="s">
        <v>133</v>
      </c>
      <c r="B164" s="11"/>
      <c r="C164" s="28">
        <f>C17-C160</f>
        <v>-3105238.799999997</v>
      </c>
      <c r="D164" s="28">
        <f>D17-D160</f>
        <v>0</v>
      </c>
      <c r="E164" s="28">
        <f>E17-E160</f>
        <v>0</v>
      </c>
    </row>
    <row r="165" spans="1:5" ht="34.5" hidden="1" customHeight="1">
      <c r="A165" s="68" t="s">
        <v>134</v>
      </c>
      <c r="B165" s="71"/>
      <c r="C165" s="69">
        <v>0</v>
      </c>
      <c r="D165" s="69">
        <v>0</v>
      </c>
      <c r="E165" s="69">
        <v>0</v>
      </c>
    </row>
    <row r="166" spans="1:5" ht="34.5" hidden="1" customHeight="1">
      <c r="A166" s="66" t="s">
        <v>135</v>
      </c>
      <c r="B166" s="11"/>
      <c r="C166" s="28"/>
      <c r="D166" s="28"/>
      <c r="E166" s="28"/>
    </row>
    <row r="167" spans="1:5" ht="34.5" hidden="1" customHeight="1">
      <c r="A167" s="19" t="s">
        <v>108</v>
      </c>
      <c r="B167" s="11"/>
      <c r="C167" s="28"/>
      <c r="D167" s="28"/>
      <c r="E167" s="28"/>
    </row>
  </sheetData>
  <mergeCells count="1">
    <mergeCell ref="C9:E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6"/>
  <sheetViews>
    <sheetView topLeftCell="A2" workbookViewId="0">
      <selection activeCell="C26" sqref="C26"/>
    </sheetView>
  </sheetViews>
  <sheetFormatPr defaultRowHeight="15"/>
  <cols>
    <col min="1" max="1" width="38.5703125"/>
    <col min="2" max="2" width="0" hidden="1"/>
    <col min="3" max="3" width="11.28515625"/>
    <col min="4" max="4" width="13.28515625"/>
    <col min="5" max="5" width="13.42578125"/>
    <col min="6" max="1018" width="8.140625"/>
  </cols>
  <sheetData>
    <row r="1" spans="1:5">
      <c r="D1" s="1" t="s">
        <v>155</v>
      </c>
      <c r="E1" s="2"/>
    </row>
    <row r="2" spans="1:5">
      <c r="D2" s="1" t="s">
        <v>1</v>
      </c>
      <c r="E2" s="2"/>
    </row>
    <row r="3" spans="1:5">
      <c r="D3" s="1" t="s">
        <v>2</v>
      </c>
      <c r="E3" s="2"/>
    </row>
    <row r="4" spans="1:5" ht="15.75">
      <c r="D4" s="3" t="s">
        <v>3</v>
      </c>
    </row>
    <row r="6" spans="1:5" ht="15.75">
      <c r="A6" s="4" t="s">
        <v>4</v>
      </c>
      <c r="B6" s="4"/>
      <c r="C6" s="4"/>
      <c r="D6" s="4"/>
    </row>
    <row r="7" spans="1:5" ht="17.25" customHeight="1">
      <c r="A7" s="4" t="s">
        <v>154</v>
      </c>
      <c r="B7" s="4"/>
      <c r="C7" s="4"/>
      <c r="D7" s="4"/>
    </row>
    <row r="8" spans="1:5">
      <c r="E8" t="s">
        <v>6</v>
      </c>
    </row>
    <row r="9" spans="1:5" ht="15" hidden="1" customHeight="1">
      <c r="B9" s="122"/>
      <c r="C9" s="150"/>
      <c r="D9" s="150"/>
      <c r="E9" s="150"/>
    </row>
    <row r="10" spans="1:5" hidden="1">
      <c r="A10" s="5"/>
      <c r="B10" s="123"/>
      <c r="C10" s="150"/>
      <c r="D10" s="150"/>
      <c r="E10" s="150"/>
    </row>
    <row r="11" spans="1:5" ht="30.75" customHeight="1">
      <c r="A11" s="5" t="s">
        <v>7</v>
      </c>
      <c r="B11" s="124"/>
      <c r="C11" s="6">
        <v>2021</v>
      </c>
      <c r="D11" s="6">
        <v>2022</v>
      </c>
      <c r="E11" s="6">
        <v>2023</v>
      </c>
    </row>
    <row r="12" spans="1:5" ht="30.75" hidden="1" customHeight="1">
      <c r="A12" s="7" t="s">
        <v>8</v>
      </c>
      <c r="B12" s="124"/>
      <c r="C12" s="6"/>
      <c r="D12" s="6"/>
      <c r="E12" s="6"/>
    </row>
    <row r="13" spans="1:5" ht="30.75" hidden="1" customHeight="1">
      <c r="A13" s="8" t="s">
        <v>9</v>
      </c>
      <c r="B13" s="11"/>
      <c r="C13" s="9">
        <v>15697000</v>
      </c>
      <c r="D13" s="9">
        <v>16900000</v>
      </c>
      <c r="E13" s="9">
        <v>17040000</v>
      </c>
    </row>
    <row r="14" spans="1:5" ht="30.75" hidden="1" customHeight="1">
      <c r="A14" s="8" t="s">
        <v>10</v>
      </c>
      <c r="B14" s="11"/>
      <c r="C14" s="9">
        <v>11300000</v>
      </c>
      <c r="D14" s="9">
        <v>11530000</v>
      </c>
      <c r="E14" s="9">
        <v>11810000</v>
      </c>
    </row>
    <row r="15" spans="1:5" ht="30.75" hidden="1" customHeight="1">
      <c r="A15" s="8" t="s">
        <v>11</v>
      </c>
      <c r="B15" s="11"/>
      <c r="C15" s="10">
        <v>37062200</v>
      </c>
      <c r="D15" s="10">
        <v>36589600</v>
      </c>
      <c r="E15" s="10">
        <v>20247200</v>
      </c>
    </row>
    <row r="16" spans="1:5" ht="30.75" hidden="1" customHeight="1">
      <c r="A16" s="8" t="s">
        <v>12</v>
      </c>
      <c r="B16" s="11"/>
      <c r="C16" s="11">
        <v>0</v>
      </c>
      <c r="D16" s="11">
        <v>0</v>
      </c>
      <c r="E16" s="11">
        <v>0</v>
      </c>
    </row>
    <row r="17" spans="1:5" ht="30.75" hidden="1" customHeight="1">
      <c r="A17" s="7" t="s">
        <v>13</v>
      </c>
      <c r="B17" s="125"/>
      <c r="C17" s="12">
        <f>SUM(C13:C16)</f>
        <v>64059200</v>
      </c>
      <c r="D17" s="12">
        <f>SUM(D13:D16)</f>
        <v>65019600</v>
      </c>
      <c r="E17" s="12">
        <f>SUM(E13:E16)</f>
        <v>49097200</v>
      </c>
    </row>
    <row r="18" spans="1:5" ht="30.75" hidden="1" customHeight="1">
      <c r="A18" s="13" t="s">
        <v>14</v>
      </c>
      <c r="B18" s="11"/>
      <c r="C18" s="11"/>
      <c r="D18" s="11"/>
      <c r="E18" s="11"/>
    </row>
    <row r="19" spans="1:5" ht="30.75" customHeight="1">
      <c r="A19" s="14" t="s">
        <v>15</v>
      </c>
      <c r="B19" s="126"/>
      <c r="C19" s="61">
        <f>C20+C27+C128+C134+C164</f>
        <v>64059200.000000007</v>
      </c>
      <c r="D19" s="61">
        <f>D20+D27+D128+D134+D164</f>
        <v>65019600</v>
      </c>
      <c r="E19" s="61">
        <f>E20+E27+E128+E134+E164</f>
        <v>49097200</v>
      </c>
    </row>
    <row r="20" spans="1:5" ht="47.25" customHeight="1">
      <c r="A20" s="14" t="s">
        <v>16</v>
      </c>
      <c r="B20" s="126"/>
      <c r="C20" s="61">
        <f>C21+C22+C23</f>
        <v>6842756.3600000003</v>
      </c>
      <c r="D20" s="61">
        <f>D21+D22+D23</f>
        <v>6764620.4400000004</v>
      </c>
      <c r="E20" s="61">
        <f>E21+E22+E23</f>
        <v>9000442.6600000001</v>
      </c>
    </row>
    <row r="21" spans="1:5" ht="73.5" customHeight="1">
      <c r="A21" s="16" t="s">
        <v>17</v>
      </c>
      <c r="B21" s="11"/>
      <c r="C21" s="28">
        <v>1661000</v>
      </c>
      <c r="D21" s="11">
        <v>0</v>
      </c>
      <c r="E21" s="11">
        <v>0</v>
      </c>
    </row>
    <row r="22" spans="1:5" ht="63.75" customHeight="1">
      <c r="A22" s="19" t="s">
        <v>18</v>
      </c>
      <c r="B22" s="11"/>
      <c r="C22" s="28">
        <v>906000</v>
      </c>
      <c r="D22" s="11">
        <v>0</v>
      </c>
      <c r="E22" s="11">
        <v>0</v>
      </c>
    </row>
    <row r="23" spans="1:5" ht="16.5" customHeight="1">
      <c r="A23" s="16" t="s">
        <v>26</v>
      </c>
      <c r="B23" s="11"/>
      <c r="C23" s="28">
        <f>C25+C26</f>
        <v>4275756.3600000003</v>
      </c>
      <c r="D23" s="28">
        <f>D25+D26</f>
        <v>6764620.4400000004</v>
      </c>
      <c r="E23" s="28">
        <f>E25+E26</f>
        <v>9000442.6600000001</v>
      </c>
    </row>
    <row r="24" spans="1:5" ht="18.75" customHeight="1">
      <c r="A24" s="66" t="s">
        <v>27</v>
      </c>
      <c r="B24" s="11"/>
      <c r="C24" s="28"/>
      <c r="D24" s="11"/>
      <c r="E24" s="11"/>
    </row>
    <row r="25" spans="1:5" ht="17.25" customHeight="1">
      <c r="A25" s="66" t="s">
        <v>28</v>
      </c>
      <c r="B25" s="11"/>
      <c r="C25" s="28">
        <v>0</v>
      </c>
      <c r="D25" s="28">
        <v>0</v>
      </c>
      <c r="E25" s="28">
        <v>0</v>
      </c>
    </row>
    <row r="26" spans="1:5" ht="20.25" customHeight="1">
      <c r="A26" s="66" t="s">
        <v>29</v>
      </c>
      <c r="B26" s="11"/>
      <c r="C26" s="132">
        <v>4275756.3600000003</v>
      </c>
      <c r="D26" s="11">
        <v>6764620.4400000004</v>
      </c>
      <c r="E26" s="11">
        <v>9000442.6600000001</v>
      </c>
    </row>
    <row r="27" spans="1:5" ht="45.75" customHeight="1">
      <c r="A27" s="133" t="s">
        <v>30</v>
      </c>
      <c r="B27" s="127"/>
      <c r="C27" s="27">
        <f>C29+C30</f>
        <v>39616575.200000003</v>
      </c>
      <c r="D27" s="27">
        <f>D29+D30</f>
        <v>40655111.119999997</v>
      </c>
      <c r="E27" s="27">
        <f>E29+E30</f>
        <v>22496888.899999999</v>
      </c>
    </row>
    <row r="28" spans="1:5" ht="16.5" customHeight="1">
      <c r="A28" s="66" t="s">
        <v>27</v>
      </c>
      <c r="B28" s="11"/>
      <c r="C28" s="28"/>
      <c r="D28" s="9"/>
      <c r="E28" s="9"/>
    </row>
    <row r="29" spans="1:5" ht="16.5" customHeight="1">
      <c r="A29" s="66" t="s">
        <v>28</v>
      </c>
      <c r="B29" s="11"/>
      <c r="C29" s="28">
        <f>C33+C36+C39+C42+C45+C48+C51+C54+C57+C60+C63+C66+C69+C72+C75+C78+C81+C84+C87+C90+C93+C96+C99+C102+C105+C108+C111+C114+C117+C120+C123+C126</f>
        <v>37062200</v>
      </c>
      <c r="D29" s="28">
        <f>D57+D60+D126</f>
        <v>36589600</v>
      </c>
      <c r="E29" s="28">
        <f>E126</f>
        <v>20247200</v>
      </c>
    </row>
    <row r="30" spans="1:5" ht="16.5" customHeight="1">
      <c r="A30" s="66" t="s">
        <v>29</v>
      </c>
      <c r="B30" s="11"/>
      <c r="C30" s="28">
        <f>C34+C37+C40+C43+C46+C49+C52+C55+C58+C61+C64+C67+C70+C73+C76+C79+C82+C85+C88+C91+C94+C97+C100+C103+C106+C109+C112+C115+C118+C121+C124+C127</f>
        <v>2554375.1999999997</v>
      </c>
      <c r="D30" s="28">
        <f>D58+D61+D127</f>
        <v>4065511.12</v>
      </c>
      <c r="E30" s="28">
        <f>E127</f>
        <v>2249688.9</v>
      </c>
    </row>
    <row r="31" spans="1:5" ht="15.75" customHeight="1">
      <c r="A31" s="66" t="s">
        <v>31</v>
      </c>
      <c r="B31" s="11"/>
      <c r="C31" s="28"/>
      <c r="D31" s="9"/>
      <c r="E31" s="9"/>
    </row>
    <row r="32" spans="1:5" ht="43.5" customHeight="1">
      <c r="A32" s="134" t="s">
        <v>32</v>
      </c>
      <c r="B32" s="18"/>
      <c r="C32" s="51">
        <f>C33+C34</f>
        <v>481935</v>
      </c>
      <c r="D32" s="131"/>
      <c r="E32" s="131"/>
    </row>
    <row r="33" spans="1:5" ht="20.25" customHeight="1">
      <c r="A33" s="134" t="s">
        <v>28</v>
      </c>
      <c r="B33" s="18"/>
      <c r="C33" s="51">
        <v>433741.5</v>
      </c>
      <c r="D33" s="79"/>
      <c r="E33" s="79"/>
    </row>
    <row r="34" spans="1:5" ht="20.25" customHeight="1">
      <c r="A34" s="134" t="s">
        <v>29</v>
      </c>
      <c r="B34" s="18"/>
      <c r="C34" s="51">
        <v>48193.5</v>
      </c>
      <c r="D34" s="79"/>
      <c r="E34" s="79"/>
    </row>
    <row r="35" spans="1:5" ht="36" customHeight="1">
      <c r="A35" s="134" t="s">
        <v>156</v>
      </c>
      <c r="B35" s="18"/>
      <c r="C35" s="51">
        <f>C36+C37</f>
        <v>533333.34</v>
      </c>
      <c r="D35" s="79"/>
      <c r="E35" s="79"/>
    </row>
    <row r="36" spans="1:5" ht="21" customHeight="1">
      <c r="A36" s="134" t="s">
        <v>28</v>
      </c>
      <c r="B36" s="18"/>
      <c r="C36" s="51">
        <v>480000</v>
      </c>
      <c r="D36" s="79"/>
      <c r="E36" s="79"/>
    </row>
    <row r="37" spans="1:5" ht="22.5" customHeight="1">
      <c r="A37" s="134" t="s">
        <v>29</v>
      </c>
      <c r="B37" s="18"/>
      <c r="C37" s="51">
        <v>53333.34</v>
      </c>
      <c r="D37" s="79"/>
      <c r="E37" s="79"/>
    </row>
    <row r="38" spans="1:5" ht="30" customHeight="1">
      <c r="A38" s="135" t="s">
        <v>34</v>
      </c>
      <c r="B38" s="18"/>
      <c r="C38" s="51">
        <f>C39+C40</f>
        <v>800000</v>
      </c>
      <c r="D38" s="81"/>
      <c r="E38" s="81"/>
    </row>
    <row r="39" spans="1:5" ht="19.5" customHeight="1">
      <c r="A39" s="134" t="s">
        <v>28</v>
      </c>
      <c r="B39" s="18"/>
      <c r="C39" s="51">
        <v>720000</v>
      </c>
      <c r="D39" s="79"/>
      <c r="E39" s="79"/>
    </row>
    <row r="40" spans="1:5" ht="18.75" customHeight="1">
      <c r="A40" s="134" t="s">
        <v>29</v>
      </c>
      <c r="B40" s="18"/>
      <c r="C40" s="51">
        <v>80000</v>
      </c>
      <c r="D40" s="79"/>
      <c r="E40" s="79"/>
    </row>
    <row r="41" spans="1:5" ht="30" customHeight="1">
      <c r="A41" s="136" t="s">
        <v>35</v>
      </c>
      <c r="B41" s="18"/>
      <c r="C41" s="51">
        <f>C42+C43</f>
        <v>200000</v>
      </c>
      <c r="D41" s="81"/>
      <c r="E41" s="81"/>
    </row>
    <row r="42" spans="1:5" ht="18" customHeight="1">
      <c r="A42" s="134" t="s">
        <v>28</v>
      </c>
      <c r="B42" s="18"/>
      <c r="C42" s="51">
        <v>180000</v>
      </c>
      <c r="D42" s="81"/>
      <c r="E42" s="81"/>
    </row>
    <row r="43" spans="1:5" ht="18" customHeight="1">
      <c r="A43" s="134" t="s">
        <v>29</v>
      </c>
      <c r="B43" s="18"/>
      <c r="C43" s="51">
        <v>20000</v>
      </c>
      <c r="D43" s="81"/>
      <c r="E43" s="81"/>
    </row>
    <row r="44" spans="1:5" ht="30" customHeight="1">
      <c r="A44" s="137" t="s">
        <v>157</v>
      </c>
      <c r="B44" s="18"/>
      <c r="C44" s="51">
        <f>C45+C46</f>
        <v>228000</v>
      </c>
      <c r="D44" s="81"/>
      <c r="E44" s="81"/>
    </row>
    <row r="45" spans="1:5" ht="18.75" customHeight="1">
      <c r="A45" s="134" t="s">
        <v>28</v>
      </c>
      <c r="B45" s="18"/>
      <c r="C45" s="51">
        <v>205200</v>
      </c>
      <c r="D45" s="81"/>
      <c r="E45" s="81"/>
    </row>
    <row r="46" spans="1:5" ht="18" customHeight="1">
      <c r="A46" s="134" t="s">
        <v>29</v>
      </c>
      <c r="B46" s="18"/>
      <c r="C46" s="51">
        <v>22800</v>
      </c>
      <c r="D46" s="81"/>
      <c r="E46" s="81"/>
    </row>
    <row r="47" spans="1:5" ht="30" customHeight="1">
      <c r="A47" s="137" t="s">
        <v>158</v>
      </c>
      <c r="B47" s="18"/>
      <c r="C47" s="51">
        <f>C48+C49</f>
        <v>444444.45</v>
      </c>
      <c r="D47" s="81"/>
      <c r="E47" s="81"/>
    </row>
    <row r="48" spans="1:5" ht="21" customHeight="1">
      <c r="A48" s="134" t="s">
        <v>28</v>
      </c>
      <c r="B48" s="18"/>
      <c r="C48" s="51">
        <v>400000</v>
      </c>
      <c r="D48" s="81"/>
      <c r="E48" s="81"/>
    </row>
    <row r="49" spans="1:5" ht="20.25" customHeight="1">
      <c r="A49" s="134" t="s">
        <v>29</v>
      </c>
      <c r="B49" s="18"/>
      <c r="C49" s="51">
        <v>44444.45</v>
      </c>
      <c r="D49" s="81"/>
      <c r="E49" s="81"/>
    </row>
    <row r="50" spans="1:5" ht="30" customHeight="1">
      <c r="A50" s="137" t="s">
        <v>159</v>
      </c>
      <c r="B50" s="18"/>
      <c r="C50" s="51">
        <f>C51+C52</f>
        <v>600000</v>
      </c>
      <c r="D50" s="81"/>
      <c r="E50" s="81"/>
    </row>
    <row r="51" spans="1:5" ht="18.75" customHeight="1">
      <c r="A51" s="134" t="s">
        <v>28</v>
      </c>
      <c r="B51" s="18"/>
      <c r="C51" s="51">
        <v>540000</v>
      </c>
      <c r="D51" s="81"/>
      <c r="E51" s="81"/>
    </row>
    <row r="52" spans="1:5" ht="18" customHeight="1">
      <c r="A52" s="134" t="s">
        <v>29</v>
      </c>
      <c r="B52" s="18"/>
      <c r="C52" s="51">
        <v>60000</v>
      </c>
      <c r="D52" s="81"/>
      <c r="E52" s="81"/>
    </row>
    <row r="53" spans="1:5" ht="41.25" customHeight="1">
      <c r="A53" s="136" t="s">
        <v>160</v>
      </c>
      <c r="B53" s="18"/>
      <c r="C53" s="51">
        <f>C54+C55</f>
        <v>720000</v>
      </c>
      <c r="D53" s="81"/>
      <c r="E53" s="81"/>
    </row>
    <row r="54" spans="1:5" ht="20.25" customHeight="1">
      <c r="A54" s="134" t="s">
        <v>28</v>
      </c>
      <c r="B54" s="18"/>
      <c r="C54" s="51">
        <v>648000</v>
      </c>
      <c r="D54" s="81"/>
      <c r="E54" s="81"/>
    </row>
    <row r="55" spans="1:5" ht="18" customHeight="1">
      <c r="A55" s="134" t="s">
        <v>29</v>
      </c>
      <c r="B55" s="18"/>
      <c r="C55" s="51">
        <v>72000</v>
      </c>
      <c r="D55" s="81"/>
      <c r="E55" s="81"/>
    </row>
    <row r="56" spans="1:5" ht="30" hidden="1" customHeight="1">
      <c r="A56" s="137" t="s">
        <v>161</v>
      </c>
      <c r="B56" s="18"/>
      <c r="C56" s="51">
        <f>C57+C58</f>
        <v>0</v>
      </c>
      <c r="D56" s="51">
        <f>D57+D58</f>
        <v>0</v>
      </c>
      <c r="E56" s="81"/>
    </row>
    <row r="57" spans="1:5" ht="18.75" hidden="1" customHeight="1">
      <c r="A57" s="134" t="s">
        <v>28</v>
      </c>
      <c r="B57" s="18"/>
      <c r="C57" s="51"/>
      <c r="D57" s="51"/>
      <c r="E57" s="81"/>
    </row>
    <row r="58" spans="1:5" ht="20.25" hidden="1" customHeight="1">
      <c r="A58" s="134" t="s">
        <v>29</v>
      </c>
      <c r="B58" s="18"/>
      <c r="C58" s="51"/>
      <c r="D58" s="51"/>
      <c r="E58" s="81"/>
    </row>
    <row r="59" spans="1:5" ht="30" hidden="1" customHeight="1">
      <c r="A59" s="137" t="s">
        <v>162</v>
      </c>
      <c r="B59" s="18"/>
      <c r="C59" s="51">
        <f>C60+C61</f>
        <v>0</v>
      </c>
      <c r="D59" s="51">
        <f>D60+D61</f>
        <v>0</v>
      </c>
      <c r="E59" s="81"/>
    </row>
    <row r="60" spans="1:5" ht="18.75" hidden="1" customHeight="1">
      <c r="A60" s="134" t="s">
        <v>28</v>
      </c>
      <c r="B60" s="18"/>
      <c r="C60" s="51"/>
      <c r="D60" s="51"/>
      <c r="E60" s="81"/>
    </row>
    <row r="61" spans="1:5" ht="18" hidden="1" customHeight="1">
      <c r="A61" s="134" t="s">
        <v>29</v>
      </c>
      <c r="B61" s="18"/>
      <c r="C61" s="51"/>
      <c r="D61" s="51"/>
      <c r="E61" s="81"/>
    </row>
    <row r="62" spans="1:5" ht="30" customHeight="1">
      <c r="A62" s="136" t="s">
        <v>42</v>
      </c>
      <c r="B62" s="18"/>
      <c r="C62" s="51">
        <f>C63+C64</f>
        <v>170000</v>
      </c>
      <c r="D62" s="81"/>
      <c r="E62" s="81"/>
    </row>
    <row r="63" spans="1:5" ht="18.75" customHeight="1">
      <c r="A63" s="134" t="s">
        <v>28</v>
      </c>
      <c r="B63" s="18"/>
      <c r="C63" s="51">
        <v>153000</v>
      </c>
      <c r="D63" s="81"/>
      <c r="E63" s="81"/>
    </row>
    <row r="64" spans="1:5" ht="19.5" customHeight="1">
      <c r="A64" s="134" t="s">
        <v>29</v>
      </c>
      <c r="B64" s="18"/>
      <c r="C64" s="51">
        <v>17000</v>
      </c>
      <c r="D64" s="81"/>
      <c r="E64" s="81"/>
    </row>
    <row r="65" spans="1:5" ht="30" customHeight="1">
      <c r="A65" s="137" t="s">
        <v>163</v>
      </c>
      <c r="B65" s="18"/>
      <c r="C65" s="51">
        <f>C66+C67</f>
        <v>340000</v>
      </c>
      <c r="D65" s="79"/>
      <c r="E65" s="79"/>
    </row>
    <row r="66" spans="1:5" ht="21.75" customHeight="1">
      <c r="A66" s="134" t="s">
        <v>28</v>
      </c>
      <c r="B66" s="18"/>
      <c r="C66" s="51">
        <v>306000</v>
      </c>
      <c r="D66" s="79"/>
      <c r="E66" s="79"/>
    </row>
    <row r="67" spans="1:5" ht="24" customHeight="1">
      <c r="A67" s="134" t="s">
        <v>29</v>
      </c>
      <c r="B67" s="18"/>
      <c r="C67" s="51">
        <v>34000</v>
      </c>
      <c r="D67" s="79"/>
      <c r="E67" s="79"/>
    </row>
    <row r="68" spans="1:5" ht="30" customHeight="1">
      <c r="A68" s="137" t="s">
        <v>164</v>
      </c>
      <c r="B68" s="18"/>
      <c r="C68" s="51">
        <f>C69+C70</f>
        <v>221842.78</v>
      </c>
      <c r="D68" s="81"/>
      <c r="E68" s="81"/>
    </row>
    <row r="69" spans="1:5" ht="21" customHeight="1">
      <c r="A69" s="134" t="s">
        <v>28</v>
      </c>
      <c r="B69" s="18"/>
      <c r="C69" s="108">
        <v>199658.5</v>
      </c>
      <c r="D69" s="81"/>
      <c r="E69" s="81"/>
    </row>
    <row r="70" spans="1:5" ht="19.5" customHeight="1">
      <c r="A70" s="134" t="s">
        <v>29</v>
      </c>
      <c r="B70" s="18"/>
      <c r="C70" s="108">
        <v>22184.28</v>
      </c>
      <c r="D70" s="81"/>
      <c r="E70" s="81"/>
    </row>
    <row r="71" spans="1:5" ht="30" customHeight="1">
      <c r="A71" s="137" t="s">
        <v>165</v>
      </c>
      <c r="B71" s="18"/>
      <c r="C71" s="51">
        <f>C72+C73</f>
        <v>550000</v>
      </c>
      <c r="D71" s="81"/>
      <c r="E71" s="81"/>
    </row>
    <row r="72" spans="1:5" ht="23.25" customHeight="1">
      <c r="A72" s="134" t="s">
        <v>28</v>
      </c>
      <c r="B72" s="18"/>
      <c r="C72" s="51">
        <v>495000</v>
      </c>
      <c r="D72" s="81"/>
      <c r="E72" s="81"/>
    </row>
    <row r="73" spans="1:5" ht="21" customHeight="1">
      <c r="A73" s="134" t="s">
        <v>29</v>
      </c>
      <c r="B73" s="18"/>
      <c r="C73" s="51">
        <v>55000</v>
      </c>
      <c r="D73" s="81"/>
      <c r="E73" s="81"/>
    </row>
    <row r="74" spans="1:5" ht="30" customHeight="1">
      <c r="A74" s="137" t="s">
        <v>166</v>
      </c>
      <c r="B74" s="18"/>
      <c r="C74" s="51">
        <f>C75+C76</f>
        <v>600000</v>
      </c>
      <c r="D74" s="81"/>
      <c r="E74" s="81"/>
    </row>
    <row r="75" spans="1:5" ht="21" customHeight="1">
      <c r="A75" s="134" t="s">
        <v>28</v>
      </c>
      <c r="B75" s="18"/>
      <c r="C75" s="51">
        <v>540000</v>
      </c>
      <c r="D75" s="81"/>
      <c r="E75" s="81"/>
    </row>
    <row r="76" spans="1:5" ht="30" customHeight="1">
      <c r="A76" s="134" t="s">
        <v>29</v>
      </c>
      <c r="B76" s="18"/>
      <c r="C76" s="51">
        <v>60000</v>
      </c>
      <c r="D76" s="81"/>
      <c r="E76" s="81"/>
    </row>
    <row r="77" spans="1:5" ht="30" customHeight="1">
      <c r="A77" s="137" t="s">
        <v>167</v>
      </c>
      <c r="B77" s="18"/>
      <c r="C77" s="51">
        <f>C78+C79</f>
        <v>14855327.529999999</v>
      </c>
      <c r="D77" s="89"/>
      <c r="E77" s="89"/>
    </row>
    <row r="78" spans="1:5" ht="30" customHeight="1">
      <c r="A78" s="134" t="s">
        <v>28</v>
      </c>
      <c r="B78" s="18"/>
      <c r="C78" s="51">
        <v>13369794.779999999</v>
      </c>
      <c r="D78" s="89"/>
      <c r="E78" s="89"/>
    </row>
    <row r="79" spans="1:5" ht="30" customHeight="1">
      <c r="A79" s="134" t="s">
        <v>29</v>
      </c>
      <c r="B79" s="18"/>
      <c r="C79" s="51">
        <v>1485532.75</v>
      </c>
      <c r="D79" s="89"/>
      <c r="E79" s="89"/>
    </row>
    <row r="80" spans="1:5" ht="30" customHeight="1">
      <c r="A80" s="137" t="s">
        <v>168</v>
      </c>
      <c r="B80" s="18"/>
      <c r="C80" s="51">
        <f>C81+C82</f>
        <v>500000</v>
      </c>
      <c r="D80" s="81"/>
      <c r="E80" s="81"/>
    </row>
    <row r="81" spans="1:5" ht="30" customHeight="1">
      <c r="A81" s="134" t="s">
        <v>28</v>
      </c>
      <c r="B81" s="18"/>
      <c r="C81" s="51">
        <v>450000</v>
      </c>
      <c r="D81" s="81"/>
      <c r="E81" s="81"/>
    </row>
    <row r="82" spans="1:5" ht="30" customHeight="1">
      <c r="A82" s="134" t="s">
        <v>29</v>
      </c>
      <c r="B82" s="18"/>
      <c r="C82" s="51">
        <v>50000</v>
      </c>
      <c r="D82" s="81"/>
      <c r="E82" s="81"/>
    </row>
    <row r="83" spans="1:5" ht="30" customHeight="1">
      <c r="A83" s="137" t="s">
        <v>169</v>
      </c>
      <c r="B83" s="18"/>
      <c r="C83" s="51">
        <f>C84+C85</f>
        <v>334000</v>
      </c>
      <c r="D83" s="81"/>
      <c r="E83" s="81"/>
    </row>
    <row r="84" spans="1:5" ht="30" customHeight="1">
      <c r="A84" s="134" t="s">
        <v>28</v>
      </c>
      <c r="B84" s="18"/>
      <c r="C84" s="51">
        <v>300600</v>
      </c>
      <c r="D84" s="81"/>
      <c r="E84" s="81"/>
    </row>
    <row r="85" spans="1:5" ht="30" customHeight="1">
      <c r="A85" s="134" t="s">
        <v>29</v>
      </c>
      <c r="B85" s="18"/>
      <c r="C85" s="51">
        <v>33400</v>
      </c>
      <c r="D85" s="81"/>
      <c r="E85" s="81"/>
    </row>
    <row r="86" spans="1:5" ht="30" customHeight="1">
      <c r="A86" s="137" t="s">
        <v>170</v>
      </c>
      <c r="B86" s="18"/>
      <c r="C86" s="51">
        <f>C87+C88</f>
        <v>350000</v>
      </c>
      <c r="D86" s="81"/>
      <c r="E86" s="81"/>
    </row>
    <row r="87" spans="1:5" ht="30" customHeight="1">
      <c r="A87" s="134" t="s">
        <v>28</v>
      </c>
      <c r="B87" s="18"/>
      <c r="C87" s="51">
        <v>315000</v>
      </c>
      <c r="D87" s="81"/>
      <c r="E87" s="81"/>
    </row>
    <row r="88" spans="1:5" ht="30" customHeight="1">
      <c r="A88" s="134" t="s">
        <v>29</v>
      </c>
      <c r="B88" s="18"/>
      <c r="C88" s="51">
        <v>35000</v>
      </c>
      <c r="D88" s="81"/>
      <c r="E88" s="81"/>
    </row>
    <row r="89" spans="1:5" ht="30" customHeight="1">
      <c r="A89" s="137" t="s">
        <v>171</v>
      </c>
      <c r="B89" s="18"/>
      <c r="C89" s="51">
        <f>C90+C91</f>
        <v>380000</v>
      </c>
      <c r="D89" s="81"/>
      <c r="E89" s="81"/>
    </row>
    <row r="90" spans="1:5" ht="30" customHeight="1">
      <c r="A90" s="134" t="s">
        <v>28</v>
      </c>
      <c r="B90" s="18"/>
      <c r="C90" s="51">
        <v>342000</v>
      </c>
      <c r="D90" s="81"/>
      <c r="E90" s="81"/>
    </row>
    <row r="91" spans="1:5" ht="30" customHeight="1">
      <c r="A91" s="134" t="s">
        <v>29</v>
      </c>
      <c r="B91" s="18"/>
      <c r="C91" s="51">
        <v>38000</v>
      </c>
      <c r="D91" s="81"/>
      <c r="E91" s="81"/>
    </row>
    <row r="92" spans="1:5" ht="30" customHeight="1">
      <c r="A92" s="137" t="s">
        <v>172</v>
      </c>
      <c r="B92" s="18"/>
      <c r="C92" s="51">
        <f>C93+C94</f>
        <v>370000</v>
      </c>
      <c r="D92" s="81"/>
      <c r="E92" s="81"/>
    </row>
    <row r="93" spans="1:5" ht="30" customHeight="1">
      <c r="A93" s="134" t="s">
        <v>28</v>
      </c>
      <c r="B93" s="18"/>
      <c r="C93" s="51">
        <v>333000</v>
      </c>
      <c r="D93" s="81"/>
      <c r="E93" s="81"/>
    </row>
    <row r="94" spans="1:5" ht="30" customHeight="1">
      <c r="A94" s="134" t="s">
        <v>29</v>
      </c>
      <c r="B94" s="18"/>
      <c r="C94" s="51">
        <v>37000</v>
      </c>
      <c r="D94" s="81"/>
      <c r="E94" s="81"/>
    </row>
    <row r="95" spans="1:5" ht="29.25" customHeight="1">
      <c r="A95" s="134" t="s">
        <v>53</v>
      </c>
      <c r="B95" s="18"/>
      <c r="C95" s="81">
        <f>C96+C97</f>
        <v>200000</v>
      </c>
      <c r="D95" s="79"/>
      <c r="E95" s="79"/>
    </row>
    <row r="96" spans="1:5" ht="20.25" customHeight="1">
      <c r="A96" s="134" t="s">
        <v>28</v>
      </c>
      <c r="B96" s="18"/>
      <c r="C96" s="81">
        <v>200000</v>
      </c>
      <c r="D96" s="79"/>
      <c r="E96" s="79"/>
    </row>
    <row r="97" spans="1:5" ht="19.5" customHeight="1">
      <c r="A97" s="134" t="s">
        <v>29</v>
      </c>
      <c r="B97" s="18"/>
      <c r="C97" s="81">
        <v>0</v>
      </c>
      <c r="D97" s="79"/>
      <c r="E97" s="79"/>
    </row>
    <row r="98" spans="1:5" ht="30" customHeight="1">
      <c r="A98" s="137" t="s">
        <v>173</v>
      </c>
      <c r="B98" s="18"/>
      <c r="C98" s="51">
        <f>C99+C100</f>
        <v>108000</v>
      </c>
      <c r="D98" s="81"/>
      <c r="E98" s="81"/>
    </row>
    <row r="99" spans="1:5" ht="16.5" customHeight="1">
      <c r="A99" s="134" t="s">
        <v>28</v>
      </c>
      <c r="B99" s="18"/>
      <c r="C99" s="51">
        <v>108000</v>
      </c>
      <c r="D99" s="81"/>
      <c r="E99" s="81"/>
    </row>
    <row r="100" spans="1:5" ht="18.75" customHeight="1">
      <c r="A100" s="134" t="s">
        <v>29</v>
      </c>
      <c r="B100" s="18"/>
      <c r="C100" s="51">
        <v>0</v>
      </c>
      <c r="D100" s="81"/>
      <c r="E100" s="81"/>
    </row>
    <row r="101" spans="1:5" ht="30" customHeight="1">
      <c r="A101" s="137" t="s">
        <v>174</v>
      </c>
      <c r="B101" s="18"/>
      <c r="C101" s="51">
        <f>C102+C103</f>
        <v>486000</v>
      </c>
      <c r="D101" s="81"/>
      <c r="E101" s="81"/>
    </row>
    <row r="102" spans="1:5" ht="21.75" customHeight="1">
      <c r="A102" s="134" t="s">
        <v>28</v>
      </c>
      <c r="B102" s="18"/>
      <c r="C102" s="51">
        <v>486000</v>
      </c>
      <c r="D102" s="81"/>
      <c r="E102" s="81"/>
    </row>
    <row r="103" spans="1:5" ht="18" customHeight="1">
      <c r="A103" s="134" t="s">
        <v>29</v>
      </c>
      <c r="B103" s="18"/>
      <c r="C103" s="51">
        <v>0</v>
      </c>
      <c r="D103" s="81"/>
      <c r="E103" s="81"/>
    </row>
    <row r="104" spans="1:5" ht="30" customHeight="1">
      <c r="A104" s="136" t="s">
        <v>175</v>
      </c>
      <c r="B104" s="18"/>
      <c r="C104" s="51">
        <f>C105+C106</f>
        <v>2969486.88</v>
      </c>
      <c r="D104" s="81"/>
      <c r="E104" s="89"/>
    </row>
    <row r="105" spans="1:5" ht="19.5" customHeight="1">
      <c r="A105" s="134" t="s">
        <v>28</v>
      </c>
      <c r="B105" s="18"/>
      <c r="C105" s="51">
        <v>2683000</v>
      </c>
      <c r="D105" s="81"/>
      <c r="E105" s="89"/>
    </row>
    <row r="106" spans="1:5" ht="21" customHeight="1">
      <c r="A106" s="134" t="s">
        <v>29</v>
      </c>
      <c r="B106" s="18"/>
      <c r="C106" s="51">
        <v>286486.88</v>
      </c>
      <c r="D106" s="81"/>
      <c r="E106" s="89"/>
    </row>
    <row r="107" spans="1:5" ht="30" customHeight="1">
      <c r="A107" s="136" t="s">
        <v>176</v>
      </c>
      <c r="B107" s="18"/>
      <c r="C107" s="51">
        <f>C108+C109</f>
        <v>900000</v>
      </c>
      <c r="D107" s="81"/>
      <c r="E107" s="81"/>
    </row>
    <row r="108" spans="1:5" ht="19.5" customHeight="1">
      <c r="A108" s="134" t="s">
        <v>28</v>
      </c>
      <c r="B108" s="18"/>
      <c r="C108" s="51">
        <v>900000</v>
      </c>
      <c r="D108" s="81"/>
      <c r="E108" s="81"/>
    </row>
    <row r="109" spans="1:5" ht="18.75" customHeight="1">
      <c r="A109" s="134" t="s">
        <v>29</v>
      </c>
      <c r="B109" s="18"/>
      <c r="C109" s="51">
        <v>0</v>
      </c>
      <c r="D109" s="81"/>
      <c r="E109" s="81"/>
    </row>
    <row r="110" spans="1:5" ht="30" customHeight="1">
      <c r="A110" s="136" t="s">
        <v>177</v>
      </c>
      <c r="B110" s="18"/>
      <c r="C110" s="51">
        <f>C111+C112</f>
        <v>900000</v>
      </c>
      <c r="D110" s="81"/>
      <c r="E110" s="81"/>
    </row>
    <row r="111" spans="1:5" ht="21" customHeight="1">
      <c r="A111" s="134" t="s">
        <v>28</v>
      </c>
      <c r="B111" s="18"/>
      <c r="C111" s="51">
        <v>900000</v>
      </c>
      <c r="D111" s="81"/>
      <c r="E111" s="81"/>
    </row>
    <row r="112" spans="1:5" ht="17.25" customHeight="1">
      <c r="A112" s="134" t="s">
        <v>29</v>
      </c>
      <c r="B112" s="18"/>
      <c r="C112" s="51">
        <v>0</v>
      </c>
      <c r="D112" s="81"/>
      <c r="E112" s="81"/>
    </row>
    <row r="113" spans="1:5" ht="30" customHeight="1">
      <c r="A113" s="136" t="s">
        <v>178</v>
      </c>
      <c r="B113" s="18"/>
      <c r="C113" s="51">
        <f>C114+C115</f>
        <v>2092900</v>
      </c>
      <c r="D113" s="81"/>
      <c r="E113" s="81"/>
    </row>
    <row r="114" spans="1:5" ht="18.75" customHeight="1">
      <c r="A114" s="134" t="s">
        <v>28</v>
      </c>
      <c r="B114" s="18"/>
      <c r="C114" s="51">
        <v>2092900</v>
      </c>
      <c r="D114" s="81"/>
      <c r="E114" s="81"/>
    </row>
    <row r="115" spans="1:5" ht="21" customHeight="1">
      <c r="A115" s="134" t="s">
        <v>29</v>
      </c>
      <c r="B115" s="18"/>
      <c r="C115" s="51">
        <v>0</v>
      </c>
      <c r="D115" s="81"/>
      <c r="E115" s="81"/>
    </row>
    <row r="116" spans="1:5" ht="30" customHeight="1">
      <c r="A116" s="136" t="s">
        <v>179</v>
      </c>
      <c r="B116" s="18"/>
      <c r="C116" s="51">
        <f>C117+C118</f>
        <v>405000</v>
      </c>
      <c r="D116" s="81"/>
      <c r="E116" s="81"/>
    </row>
    <row r="117" spans="1:5" ht="18.75" customHeight="1">
      <c r="A117" s="134" t="s">
        <v>28</v>
      </c>
      <c r="B117" s="18"/>
      <c r="C117" s="51">
        <v>405000</v>
      </c>
      <c r="D117" s="81"/>
      <c r="E117" s="81"/>
    </row>
    <row r="118" spans="1:5" ht="19.5" customHeight="1">
      <c r="A118" s="134" t="s">
        <v>29</v>
      </c>
      <c r="B118" s="18"/>
      <c r="C118" s="51">
        <v>0</v>
      </c>
      <c r="D118" s="81"/>
      <c r="E118" s="81"/>
    </row>
    <row r="119" spans="1:5" ht="29.25" customHeight="1">
      <c r="A119" s="136" t="s">
        <v>61</v>
      </c>
      <c r="B119" s="18"/>
      <c r="C119" s="51">
        <f>C120+C121</f>
        <v>2984000</v>
      </c>
      <c r="D119" s="79"/>
      <c r="E119" s="79"/>
    </row>
    <row r="120" spans="1:5" ht="15.75" customHeight="1">
      <c r="A120" s="134" t="s">
        <v>28</v>
      </c>
      <c r="B120" s="18"/>
      <c r="C120" s="51">
        <v>2984000</v>
      </c>
      <c r="D120" s="81"/>
      <c r="E120" s="79"/>
    </row>
    <row r="121" spans="1:5" ht="17.25" customHeight="1">
      <c r="A121" s="134" t="s">
        <v>29</v>
      </c>
      <c r="B121" s="18"/>
      <c r="C121" s="51">
        <v>0</v>
      </c>
      <c r="D121" s="81"/>
      <c r="E121" s="79"/>
    </row>
    <row r="122" spans="1:5" ht="58.5" customHeight="1">
      <c r="A122" s="138" t="s">
        <v>62</v>
      </c>
      <c r="B122" s="18"/>
      <c r="C122" s="51">
        <f>C123+C124</f>
        <v>5130000</v>
      </c>
      <c r="D122" s="79"/>
      <c r="E122" s="79"/>
    </row>
    <row r="123" spans="1:5" ht="21.75" customHeight="1">
      <c r="A123" s="134" t="s">
        <v>28</v>
      </c>
      <c r="B123" s="18"/>
      <c r="C123" s="51">
        <v>5130000</v>
      </c>
      <c r="D123" s="79"/>
      <c r="E123" s="79"/>
    </row>
    <row r="124" spans="1:5" ht="15.75" customHeight="1">
      <c r="A124" s="134" t="s">
        <v>29</v>
      </c>
      <c r="B124" s="18"/>
      <c r="C124" s="51">
        <v>0</v>
      </c>
      <c r="D124" s="79"/>
      <c r="E124" s="79"/>
    </row>
    <row r="125" spans="1:5" ht="16.5" customHeight="1">
      <c r="A125" s="16" t="s">
        <v>26</v>
      </c>
      <c r="B125" s="11"/>
      <c r="C125" s="28">
        <f>C126+C127</f>
        <v>762305.22</v>
      </c>
      <c r="D125" s="28">
        <f>D126+D127</f>
        <v>40655111.119999997</v>
      </c>
      <c r="E125" s="28">
        <f>E126+E127</f>
        <v>22496888.899999999</v>
      </c>
    </row>
    <row r="126" spans="1:5" ht="18.75" customHeight="1">
      <c r="A126" s="16" t="s">
        <v>28</v>
      </c>
      <c r="B126" s="11"/>
      <c r="C126" s="53">
        <v>762305.22</v>
      </c>
      <c r="D126" s="52">
        <v>36589600</v>
      </c>
      <c r="E126" s="53">
        <v>20247200</v>
      </c>
    </row>
    <row r="127" spans="1:5" ht="18" customHeight="1">
      <c r="A127" s="16" t="s">
        <v>29</v>
      </c>
      <c r="B127" s="11"/>
      <c r="C127" s="28">
        <v>0</v>
      </c>
      <c r="D127" s="52">
        <v>4065511.12</v>
      </c>
      <c r="E127" s="28">
        <v>2249688.9</v>
      </c>
    </row>
    <row r="128" spans="1:5" ht="50.25" hidden="1" customHeight="1">
      <c r="A128" s="139" t="s">
        <v>106</v>
      </c>
      <c r="B128" s="71"/>
      <c r="C128" s="55">
        <f t="shared" ref="C128:E129" si="0">C129</f>
        <v>0</v>
      </c>
      <c r="D128" s="55">
        <f t="shared" si="0"/>
        <v>0</v>
      </c>
      <c r="E128" s="55">
        <f t="shared" si="0"/>
        <v>0</v>
      </c>
    </row>
    <row r="129" spans="1:5" ht="34.5" hidden="1" customHeight="1">
      <c r="A129" s="16" t="s">
        <v>107</v>
      </c>
      <c r="B129" s="11"/>
      <c r="C129" s="28">
        <f t="shared" si="0"/>
        <v>0</v>
      </c>
      <c r="D129" s="28">
        <f t="shared" si="0"/>
        <v>0</v>
      </c>
      <c r="E129" s="28">
        <f t="shared" si="0"/>
        <v>0</v>
      </c>
    </row>
    <row r="130" spans="1:5" ht="34.5" hidden="1" customHeight="1">
      <c r="A130" s="19" t="s">
        <v>108</v>
      </c>
      <c r="B130" s="11"/>
      <c r="C130" s="28">
        <f>C132+C133</f>
        <v>0</v>
      </c>
      <c r="D130" s="28">
        <f>D132+D133</f>
        <v>0</v>
      </c>
      <c r="E130" s="28">
        <f>E132+E133</f>
        <v>0</v>
      </c>
    </row>
    <row r="131" spans="1:5" ht="34.5" hidden="1" customHeight="1">
      <c r="A131" s="66" t="s">
        <v>27</v>
      </c>
      <c r="B131" s="11"/>
      <c r="C131" s="28" t="s">
        <v>109</v>
      </c>
      <c r="D131" s="28">
        <v>0</v>
      </c>
      <c r="E131" s="28">
        <v>0</v>
      </c>
    </row>
    <row r="132" spans="1:5" ht="34.5" hidden="1" customHeight="1">
      <c r="A132" s="66" t="s">
        <v>28</v>
      </c>
      <c r="B132" s="11"/>
      <c r="C132" s="28">
        <v>0</v>
      </c>
      <c r="D132" s="28">
        <v>0</v>
      </c>
      <c r="E132" s="28">
        <v>0</v>
      </c>
    </row>
    <row r="133" spans="1:5" ht="34.5" hidden="1" customHeight="1">
      <c r="A133" s="66" t="s">
        <v>29</v>
      </c>
      <c r="B133" s="11"/>
      <c r="C133" s="28">
        <v>0</v>
      </c>
      <c r="D133" s="28">
        <v>0</v>
      </c>
      <c r="E133" s="28">
        <v>0</v>
      </c>
    </row>
    <row r="134" spans="1:5" ht="35.1" customHeight="1">
      <c r="A134" s="140" t="s">
        <v>110</v>
      </c>
      <c r="B134" s="128"/>
      <c r="C134" s="57">
        <f>C135+C138+C156</f>
        <v>17599868.440000005</v>
      </c>
      <c r="D134" s="57">
        <f>D135+D138+D156</f>
        <v>17599868.440000001</v>
      </c>
      <c r="E134" s="57">
        <f>E135+E138+E156</f>
        <v>17599868.440000001</v>
      </c>
    </row>
    <row r="135" spans="1:5" ht="26.25" customHeight="1">
      <c r="A135" s="141" t="s">
        <v>111</v>
      </c>
      <c r="B135" s="126"/>
      <c r="C135" s="59">
        <f>C136+C137</f>
        <v>600000</v>
      </c>
      <c r="D135" s="59">
        <f>D136+D137</f>
        <v>0</v>
      </c>
      <c r="E135" s="59">
        <f>E136+E137</f>
        <v>0</v>
      </c>
    </row>
    <row r="136" spans="1:5" ht="17.25" hidden="1" customHeight="1">
      <c r="A136" s="67" t="s">
        <v>112</v>
      </c>
      <c r="B136" s="11"/>
      <c r="C136" s="28">
        <v>300000</v>
      </c>
      <c r="D136" s="28"/>
      <c r="E136" s="28"/>
    </row>
    <row r="137" spans="1:5" ht="22.5" hidden="1" customHeight="1">
      <c r="A137" s="67" t="s">
        <v>113</v>
      </c>
      <c r="B137" s="11"/>
      <c r="C137" s="28">
        <v>300000</v>
      </c>
      <c r="D137" s="28"/>
      <c r="E137" s="28"/>
    </row>
    <row r="138" spans="1:5" ht="16.5" customHeight="1">
      <c r="A138" s="141" t="s">
        <v>114</v>
      </c>
      <c r="B138" s="126"/>
      <c r="C138" s="61">
        <f>C139+C140+C141+C142+C143+C144+C145+C146+C147+C148+C149+C150+C151+C152+C153+C154+C155</f>
        <v>16999868.440000005</v>
      </c>
      <c r="D138" s="61">
        <f>D139+D140+D141+D142+D143+D144+D145+D146+D147+D148+D149+D150+D151+D152+D153+D154+D155</f>
        <v>0</v>
      </c>
      <c r="E138" s="61">
        <f>E139+E140+E141+E142+E143+E144+E145+E146+E147+E148+E149+E150+E151+E152+E153+E154+E155</f>
        <v>0</v>
      </c>
    </row>
    <row r="139" spans="1:5" ht="34.5" hidden="1" customHeight="1">
      <c r="A139" s="67" t="s">
        <v>115</v>
      </c>
      <c r="B139" s="11"/>
      <c r="C139" s="28">
        <v>2144000</v>
      </c>
      <c r="D139" s="28"/>
      <c r="E139" s="28"/>
    </row>
    <row r="140" spans="1:5" ht="34.5" hidden="1" customHeight="1">
      <c r="A140" s="67" t="s">
        <v>116</v>
      </c>
      <c r="B140" s="11"/>
      <c r="C140" s="28">
        <v>1160000</v>
      </c>
      <c r="D140" s="28"/>
      <c r="E140" s="28"/>
    </row>
    <row r="141" spans="1:5" ht="51" hidden="1" customHeight="1">
      <c r="A141" s="67" t="s">
        <v>117</v>
      </c>
      <c r="B141" s="11"/>
      <c r="C141" s="28">
        <v>574382.28</v>
      </c>
      <c r="D141" s="28"/>
      <c r="E141" s="28"/>
    </row>
    <row r="142" spans="1:5" ht="54" hidden="1" customHeight="1">
      <c r="A142" s="67" t="s">
        <v>118</v>
      </c>
      <c r="B142" s="11"/>
      <c r="C142" s="28">
        <v>1456180.35</v>
      </c>
      <c r="D142" s="28"/>
      <c r="E142" s="28"/>
    </row>
    <row r="143" spans="1:5" ht="69.75" hidden="1" customHeight="1">
      <c r="A143" s="67" t="s">
        <v>119</v>
      </c>
      <c r="B143" s="11"/>
      <c r="C143" s="28">
        <v>1950000</v>
      </c>
      <c r="D143" s="28"/>
      <c r="E143" s="28"/>
    </row>
    <row r="144" spans="1:5" ht="29.25" hidden="1" customHeight="1">
      <c r="A144" s="67" t="s">
        <v>120</v>
      </c>
      <c r="B144" s="11"/>
      <c r="C144" s="28">
        <v>599124.02</v>
      </c>
      <c r="D144" s="28"/>
      <c r="E144" s="28"/>
    </row>
    <row r="145" spans="1:5" ht="34.5" hidden="1" customHeight="1">
      <c r="A145" s="67" t="s">
        <v>121</v>
      </c>
      <c r="B145" s="11"/>
      <c r="C145" s="28">
        <v>972910</v>
      </c>
      <c r="D145" s="28"/>
      <c r="E145" s="28"/>
    </row>
    <row r="146" spans="1:5" ht="101.25" hidden="1" customHeight="1">
      <c r="A146" s="67" t="s">
        <v>122</v>
      </c>
      <c r="B146" s="11"/>
      <c r="C146" s="28">
        <v>1918974.92</v>
      </c>
      <c r="D146" s="28"/>
      <c r="E146" s="28"/>
    </row>
    <row r="147" spans="1:5" ht="3" hidden="1" customHeight="1">
      <c r="A147" s="67" t="s">
        <v>123</v>
      </c>
      <c r="B147" s="11"/>
      <c r="C147" s="28">
        <v>2270000</v>
      </c>
      <c r="D147" s="28"/>
      <c r="E147" s="28"/>
    </row>
    <row r="148" spans="1:5" ht="44.25" hidden="1" customHeight="1">
      <c r="A148" s="67" t="s">
        <v>124</v>
      </c>
      <c r="B148" s="11"/>
      <c r="C148" s="28">
        <v>1111600</v>
      </c>
      <c r="D148" s="28"/>
      <c r="E148" s="28"/>
    </row>
    <row r="149" spans="1:5" ht="34.5" hidden="1" customHeight="1">
      <c r="A149" s="67" t="s">
        <v>125</v>
      </c>
      <c r="B149" s="11"/>
      <c r="C149" s="28">
        <v>638900</v>
      </c>
      <c r="D149" s="28"/>
      <c r="E149" s="28"/>
    </row>
    <row r="150" spans="1:5" ht="16.5" hidden="1" customHeight="1">
      <c r="A150" s="67" t="s">
        <v>126</v>
      </c>
      <c r="B150" s="11"/>
      <c r="C150" s="28">
        <v>1509744</v>
      </c>
      <c r="D150" s="28"/>
      <c r="E150" s="28"/>
    </row>
    <row r="151" spans="1:5" ht="16.5" hidden="1" customHeight="1">
      <c r="A151" s="67" t="s">
        <v>127</v>
      </c>
      <c r="B151" s="11"/>
      <c r="C151" s="28">
        <v>183429.39</v>
      </c>
      <c r="D151" s="28"/>
      <c r="E151" s="28"/>
    </row>
    <row r="152" spans="1:5" ht="16.5" hidden="1" customHeight="1">
      <c r="A152" s="67" t="s">
        <v>128</v>
      </c>
      <c r="B152" s="11"/>
      <c r="C152" s="28">
        <v>172510.96</v>
      </c>
      <c r="D152" s="28"/>
      <c r="E152" s="28"/>
    </row>
    <row r="153" spans="1:5" ht="16.5" hidden="1" customHeight="1">
      <c r="A153" s="67" t="s">
        <v>129</v>
      </c>
      <c r="B153" s="11"/>
      <c r="C153" s="28">
        <v>169179.28</v>
      </c>
      <c r="D153" s="28"/>
      <c r="E153" s="28"/>
    </row>
    <row r="154" spans="1:5" ht="16.5" hidden="1" customHeight="1">
      <c r="A154" s="67" t="s">
        <v>130</v>
      </c>
      <c r="B154" s="11"/>
      <c r="C154" s="28">
        <v>84466.62</v>
      </c>
      <c r="D154" s="28"/>
      <c r="E154" s="28"/>
    </row>
    <row r="155" spans="1:5" ht="16.5" hidden="1" customHeight="1">
      <c r="A155" s="67" t="s">
        <v>131</v>
      </c>
      <c r="B155" s="11"/>
      <c r="C155" s="28">
        <v>84466.62</v>
      </c>
      <c r="D155" s="28"/>
      <c r="E155" s="28"/>
    </row>
    <row r="156" spans="1:5" ht="16.5" customHeight="1">
      <c r="A156" s="16" t="s">
        <v>26</v>
      </c>
      <c r="B156" s="11"/>
      <c r="C156" s="28">
        <f>C157+C158</f>
        <v>0</v>
      </c>
      <c r="D156" s="28">
        <f>D157+D158</f>
        <v>17599868.440000001</v>
      </c>
      <c r="E156" s="28">
        <f>E157+E158</f>
        <v>17599868.440000001</v>
      </c>
    </row>
    <row r="157" spans="1:5" ht="16.5" customHeight="1">
      <c r="A157" s="16" t="s">
        <v>28</v>
      </c>
      <c r="B157" s="11"/>
      <c r="C157" s="62">
        <v>0</v>
      </c>
      <c r="D157" s="62"/>
      <c r="E157" s="62"/>
    </row>
    <row r="158" spans="1:5" ht="15.75" customHeight="1">
      <c r="A158" s="16" t="s">
        <v>29</v>
      </c>
      <c r="B158" s="129"/>
      <c r="C158" s="28">
        <v>0</v>
      </c>
      <c r="D158" s="28">
        <v>17599868.440000001</v>
      </c>
      <c r="E158" s="28">
        <v>17599868.440000001</v>
      </c>
    </row>
    <row r="159" spans="1:5" ht="16.5" hidden="1" customHeight="1">
      <c r="A159" s="64" t="s">
        <v>132</v>
      </c>
      <c r="B159" s="130"/>
      <c r="C159" s="65">
        <f>C161+C162</f>
        <v>64059200</v>
      </c>
      <c r="D159" s="65">
        <f>D161+D162</f>
        <v>65019600</v>
      </c>
      <c r="E159" s="65">
        <f>E161+E162</f>
        <v>49097200</v>
      </c>
    </row>
    <row r="160" spans="1:5" ht="16.5" hidden="1" customHeight="1">
      <c r="A160" s="66" t="s">
        <v>27</v>
      </c>
      <c r="B160" s="11"/>
      <c r="C160" s="28"/>
      <c r="D160" s="28"/>
      <c r="E160" s="28"/>
    </row>
    <row r="161" spans="1:5" ht="16.5" hidden="1" customHeight="1">
      <c r="A161" s="66" t="s">
        <v>28</v>
      </c>
      <c r="B161" s="11"/>
      <c r="C161" s="28">
        <f>C29</f>
        <v>37062200</v>
      </c>
      <c r="D161" s="28">
        <f>D29</f>
        <v>36589600</v>
      </c>
      <c r="E161" s="28">
        <f>E29</f>
        <v>20247200</v>
      </c>
    </row>
    <row r="162" spans="1:5" ht="16.5" hidden="1" customHeight="1">
      <c r="A162" s="66" t="s">
        <v>29</v>
      </c>
      <c r="B162" s="11"/>
      <c r="C162" s="28">
        <f>C134+C30+C20</f>
        <v>26997000.000000004</v>
      </c>
      <c r="D162" s="28">
        <f>D134+D30+D20</f>
        <v>28430000.000000004</v>
      </c>
      <c r="E162" s="28">
        <f>E134+E30+E20</f>
        <v>28850000</v>
      </c>
    </row>
    <row r="163" spans="1:5" ht="10.5" hidden="1" customHeight="1">
      <c r="A163" s="67" t="s">
        <v>133</v>
      </c>
      <c r="B163" s="11"/>
      <c r="C163" s="28">
        <f>C17-C159</f>
        <v>0</v>
      </c>
      <c r="D163" s="28">
        <f>D17-D159</f>
        <v>0</v>
      </c>
      <c r="E163" s="28">
        <f>E17-E159</f>
        <v>0</v>
      </c>
    </row>
    <row r="164" spans="1:5" ht="34.5" hidden="1" customHeight="1">
      <c r="A164" s="68" t="s">
        <v>134</v>
      </c>
      <c r="B164" s="71"/>
      <c r="C164" s="69">
        <v>0</v>
      </c>
      <c r="D164" s="69">
        <v>0</v>
      </c>
      <c r="E164" s="69">
        <v>0</v>
      </c>
    </row>
    <row r="165" spans="1:5" ht="34.5" hidden="1" customHeight="1">
      <c r="A165" s="66" t="s">
        <v>135</v>
      </c>
      <c r="B165" s="11"/>
      <c r="C165" s="28"/>
      <c r="D165" s="28"/>
      <c r="E165" s="28"/>
    </row>
    <row r="166" spans="1:5" ht="34.5" hidden="1" customHeight="1">
      <c r="A166" s="19" t="s">
        <v>108</v>
      </c>
      <c r="B166" s="11"/>
      <c r="C166" s="28"/>
      <c r="D166" s="28"/>
      <c r="E166" s="28"/>
    </row>
  </sheetData>
  <mergeCells count="1">
    <mergeCell ref="C9:E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Расшифровка 2021-2023 на июнь_у</vt:lpstr>
      <vt:lpstr>Расшифровка 2021-2023 на июнь</vt:lpstr>
      <vt:lpstr>Расшифровка 2021-2023 на май</vt:lpstr>
      <vt:lpstr>Расшифровка 2021-2023 на ап (3)</vt:lpstr>
      <vt:lpstr>Расшифровка 2021-2023 на ап (2)</vt:lpstr>
      <vt:lpstr>Расшифровка 2021-2023 на апрель</vt:lpstr>
      <vt:lpstr>Расшифровка 2021-2023 от 02.03.</vt:lpstr>
      <vt:lpstr>Расшифровка 2021-2023_2</vt:lpstr>
      <vt:lpstr>Расшифровка 2021-2023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Тиунов</dc:creator>
  <dc:description/>
  <cp:lastModifiedBy>Zemskoe</cp:lastModifiedBy>
  <cp:revision>66</cp:revision>
  <cp:lastPrinted>2021-06-15T04:35:49Z</cp:lastPrinted>
  <dcterms:created xsi:type="dcterms:W3CDTF">2015-06-05T18:19:34Z</dcterms:created>
  <dcterms:modified xsi:type="dcterms:W3CDTF">2021-06-30T07:21:36Z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