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0" windowWidth="20490" windowHeight="10920" tabRatio="986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68" i="1"/>
  <c r="J168"/>
  <c r="I168"/>
  <c r="H168"/>
  <c r="G168"/>
  <c r="F168"/>
  <c r="E168"/>
  <c r="D168"/>
  <c r="O167"/>
  <c r="Q167" s="1"/>
  <c r="S167" s="1"/>
  <c r="V166"/>
  <c r="T166"/>
  <c r="M166"/>
  <c r="O166" s="1"/>
  <c r="Q166" s="1"/>
  <c r="L166"/>
  <c r="S165"/>
  <c r="U165" s="1"/>
  <c r="W165" s="1"/>
  <c r="Y165" s="1"/>
  <c r="AA165" s="1"/>
  <c r="AC165" s="1"/>
  <c r="AE165" s="1"/>
  <c r="Q165"/>
  <c r="O165"/>
  <c r="K165"/>
  <c r="W164"/>
  <c r="Y164" s="1"/>
  <c r="AA164" s="1"/>
  <c r="AC164" s="1"/>
  <c r="AE164" s="1"/>
  <c r="O164"/>
  <c r="Q164" s="1"/>
  <c r="S164" s="1"/>
  <c r="U164" s="1"/>
  <c r="K164"/>
  <c r="N163"/>
  <c r="M163"/>
  <c r="K163"/>
  <c r="J163"/>
  <c r="I163"/>
  <c r="H163"/>
  <c r="H162" s="1"/>
  <c r="G163"/>
  <c r="F163"/>
  <c r="E163"/>
  <c r="D163"/>
  <c r="D162" s="1"/>
  <c r="N162"/>
  <c r="K162"/>
  <c r="J162"/>
  <c r="I162"/>
  <c r="G162"/>
  <c r="F162"/>
  <c r="E162"/>
  <c r="AE161"/>
  <c r="W161"/>
  <c r="Y161" s="1"/>
  <c r="AA161" s="1"/>
  <c r="AC161" s="1"/>
  <c r="U161"/>
  <c r="S161"/>
  <c r="AC160"/>
  <c r="AE160" s="1"/>
  <c r="AA160"/>
  <c r="Y160"/>
  <c r="U159"/>
  <c r="W159" s="1"/>
  <c r="S159"/>
  <c r="S157" s="1"/>
  <c r="S151" s="1"/>
  <c r="AD157"/>
  <c r="AB157"/>
  <c r="AB151" s="1"/>
  <c r="Z157"/>
  <c r="X157"/>
  <c r="X151" s="1"/>
  <c r="V157"/>
  <c r="T157"/>
  <c r="T151" s="1"/>
  <c r="R157"/>
  <c r="Q157"/>
  <c r="Q151" s="1"/>
  <c r="O157"/>
  <c r="K157"/>
  <c r="G157"/>
  <c r="AE156"/>
  <c r="AC156"/>
  <c r="AA156"/>
  <c r="AC155"/>
  <c r="AE155" s="1"/>
  <c r="AA155"/>
  <c r="Y155"/>
  <c r="AC154"/>
  <c r="AE154" s="1"/>
  <c r="AA154"/>
  <c r="Y154"/>
  <c r="D154"/>
  <c r="Y153"/>
  <c r="AA153" s="1"/>
  <c r="AC153" s="1"/>
  <c r="AE153" s="1"/>
  <c r="K153"/>
  <c r="M153" s="1"/>
  <c r="O153" s="1"/>
  <c r="Q153" s="1"/>
  <c r="G153"/>
  <c r="AA152"/>
  <c r="AC152" s="1"/>
  <c r="AE152" s="1"/>
  <c r="Y152"/>
  <c r="M152"/>
  <c r="O152" s="1"/>
  <c r="Q152" s="1"/>
  <c r="K152"/>
  <c r="G152"/>
  <c r="AD151"/>
  <c r="Z151"/>
  <c r="V151"/>
  <c r="R151"/>
  <c r="P151"/>
  <c r="N151"/>
  <c r="M151"/>
  <c r="J151"/>
  <c r="I151"/>
  <c r="H151"/>
  <c r="F151"/>
  <c r="E151"/>
  <c r="O150"/>
  <c r="Q150" s="1"/>
  <c r="S150" s="1"/>
  <c r="U150" s="1"/>
  <c r="W150" s="1"/>
  <c r="Y150" s="1"/>
  <c r="AA150" s="1"/>
  <c r="AC150" s="1"/>
  <c r="AE150" s="1"/>
  <c r="K150"/>
  <c r="G150"/>
  <c r="V149"/>
  <c r="T149"/>
  <c r="R149"/>
  <c r="O149"/>
  <c r="Q149" s="1"/>
  <c r="S149" s="1"/>
  <c r="U149" s="1"/>
  <c r="W149" s="1"/>
  <c r="Y149" s="1"/>
  <c r="AA149" s="1"/>
  <c r="AC149" s="1"/>
  <c r="AE149" s="1"/>
  <c r="M149"/>
  <c r="K149"/>
  <c r="J149"/>
  <c r="I149"/>
  <c r="H149"/>
  <c r="G149"/>
  <c r="F149"/>
  <c r="E149"/>
  <c r="D149"/>
  <c r="W148"/>
  <c r="Y148" s="1"/>
  <c r="AA148" s="1"/>
  <c r="AC148" s="1"/>
  <c r="AE148" s="1"/>
  <c r="S148"/>
  <c r="U148" s="1"/>
  <c r="O148"/>
  <c r="Q148" s="1"/>
  <c r="K148"/>
  <c r="O147"/>
  <c r="Q147" s="1"/>
  <c r="S147" s="1"/>
  <c r="U147" s="1"/>
  <c r="W147" s="1"/>
  <c r="Y147" s="1"/>
  <c r="AA147" s="1"/>
  <c r="AC147" s="1"/>
  <c r="AE147" s="1"/>
  <c r="K147"/>
  <c r="G147"/>
  <c r="Y146"/>
  <c r="AA146" s="1"/>
  <c r="AC146" s="1"/>
  <c r="AE146" s="1"/>
  <c r="U146"/>
  <c r="W146" s="1"/>
  <c r="S146"/>
  <c r="O145"/>
  <c r="Q145" s="1"/>
  <c r="S145" s="1"/>
  <c r="U145" s="1"/>
  <c r="W145" s="1"/>
  <c r="Y145" s="1"/>
  <c r="AA145" s="1"/>
  <c r="AC145" s="1"/>
  <c r="AE145" s="1"/>
  <c r="K145"/>
  <c r="S144"/>
  <c r="U144" s="1"/>
  <c r="W144" s="1"/>
  <c r="Y144" s="1"/>
  <c r="AA144" s="1"/>
  <c r="AC144" s="1"/>
  <c r="AE144" s="1"/>
  <c r="O144"/>
  <c r="Q144" s="1"/>
  <c r="K144"/>
  <c r="S143"/>
  <c r="Y142"/>
  <c r="AA142" s="1"/>
  <c r="AC142" s="1"/>
  <c r="AE142" s="1"/>
  <c r="U142"/>
  <c r="W142" s="1"/>
  <c r="S142"/>
  <c r="O141"/>
  <c r="Q141" s="1"/>
  <c r="S141" s="1"/>
  <c r="U141" s="1"/>
  <c r="W141" s="1"/>
  <c r="Y141" s="1"/>
  <c r="AA141" s="1"/>
  <c r="AC141" s="1"/>
  <c r="AE141" s="1"/>
  <c r="K141"/>
  <c r="S140"/>
  <c r="U140" s="1"/>
  <c r="W140" s="1"/>
  <c r="Y140" s="1"/>
  <c r="AA140" s="1"/>
  <c r="AC140" s="1"/>
  <c r="AE140" s="1"/>
  <c r="O140"/>
  <c r="Q140" s="1"/>
  <c r="K140"/>
  <c r="G140"/>
  <c r="Q139"/>
  <c r="S139" s="1"/>
  <c r="U139" s="1"/>
  <c r="W139" s="1"/>
  <c r="Y139" s="1"/>
  <c r="AA139" s="1"/>
  <c r="AC139" s="1"/>
  <c r="AE139" s="1"/>
  <c r="O139"/>
  <c r="K139"/>
  <c r="G139"/>
  <c r="O138"/>
  <c r="Q138" s="1"/>
  <c r="S138" s="1"/>
  <c r="U138" s="1"/>
  <c r="W138" s="1"/>
  <c r="Y138" s="1"/>
  <c r="AA138" s="1"/>
  <c r="AC138" s="1"/>
  <c r="AE138" s="1"/>
  <c r="K138"/>
  <c r="S137"/>
  <c r="U137" s="1"/>
  <c r="W137" s="1"/>
  <c r="Y137" s="1"/>
  <c r="AA137" s="1"/>
  <c r="AC137" s="1"/>
  <c r="AE137" s="1"/>
  <c r="O137"/>
  <c r="Q137" s="1"/>
  <c r="K137"/>
  <c r="I137"/>
  <c r="G137"/>
  <c r="S136"/>
  <c r="U136" s="1"/>
  <c r="W136" s="1"/>
  <c r="Y136" s="1"/>
  <c r="AA136" s="1"/>
  <c r="AC136" s="1"/>
  <c r="AE136" s="1"/>
  <c r="O136"/>
  <c r="Q136" s="1"/>
  <c r="K136"/>
  <c r="I136"/>
  <c r="G136"/>
  <c r="S135"/>
  <c r="U135" s="1"/>
  <c r="W135" s="1"/>
  <c r="Y135" s="1"/>
  <c r="AA135" s="1"/>
  <c r="AC135" s="1"/>
  <c r="AE135" s="1"/>
  <c r="O135"/>
  <c r="Q135" s="1"/>
  <c r="K135"/>
  <c r="I135"/>
  <c r="G135"/>
  <c r="S134"/>
  <c r="U134" s="1"/>
  <c r="W134" s="1"/>
  <c r="Y134" s="1"/>
  <c r="AA134" s="1"/>
  <c r="AC134" s="1"/>
  <c r="AE134" s="1"/>
  <c r="O134"/>
  <c r="Q134" s="1"/>
  <c r="K134"/>
  <c r="I134"/>
  <c r="G134"/>
  <c r="O133"/>
  <c r="Q133" s="1"/>
  <c r="S133" s="1"/>
  <c r="U133" s="1"/>
  <c r="W133" s="1"/>
  <c r="Y133" s="1"/>
  <c r="AA133" s="1"/>
  <c r="AC133" s="1"/>
  <c r="AE133" s="1"/>
  <c r="K133"/>
  <c r="G133"/>
  <c r="O132"/>
  <c r="Q132" s="1"/>
  <c r="S132" s="1"/>
  <c r="U132" s="1"/>
  <c r="W132" s="1"/>
  <c r="Y132" s="1"/>
  <c r="AA132" s="1"/>
  <c r="AC132" s="1"/>
  <c r="AE132" s="1"/>
  <c r="K132"/>
  <c r="G132"/>
  <c r="AD131"/>
  <c r="AB131"/>
  <c r="Z131"/>
  <c r="V131"/>
  <c r="T131"/>
  <c r="R131"/>
  <c r="Q131"/>
  <c r="O131"/>
  <c r="K131"/>
  <c r="G131"/>
  <c r="V130"/>
  <c r="T130"/>
  <c r="R130"/>
  <c r="M130"/>
  <c r="O130" s="1"/>
  <c r="Q130" s="1"/>
  <c r="S130" s="1"/>
  <c r="U130" s="1"/>
  <c r="W130" s="1"/>
  <c r="Y130" s="1"/>
  <c r="AA130" s="1"/>
  <c r="AC130" s="1"/>
  <c r="AE130" s="1"/>
  <c r="G130"/>
  <c r="V129"/>
  <c r="T129"/>
  <c r="R129"/>
  <c r="O129"/>
  <c r="Q129" s="1"/>
  <c r="S129" s="1"/>
  <c r="U129" s="1"/>
  <c r="W129" s="1"/>
  <c r="Y129" s="1"/>
  <c r="AA129" s="1"/>
  <c r="AC129" s="1"/>
  <c r="AE129" s="1"/>
  <c r="M129"/>
  <c r="G129"/>
  <c r="V128"/>
  <c r="T128"/>
  <c r="R128"/>
  <c r="O128"/>
  <c r="Q128" s="1"/>
  <c r="S128" s="1"/>
  <c r="U128" s="1"/>
  <c r="W128" s="1"/>
  <c r="Y128" s="1"/>
  <c r="AA128" s="1"/>
  <c r="AC128" s="1"/>
  <c r="AE128" s="1"/>
  <c r="M128"/>
  <c r="G128"/>
  <c r="V127"/>
  <c r="T127"/>
  <c r="R127"/>
  <c r="O127"/>
  <c r="Q127" s="1"/>
  <c r="S127" s="1"/>
  <c r="U127" s="1"/>
  <c r="W127" s="1"/>
  <c r="Y127" s="1"/>
  <c r="AA127" s="1"/>
  <c r="AC127" s="1"/>
  <c r="AE127" s="1"/>
  <c r="M127"/>
  <c r="G127"/>
  <c r="V126"/>
  <c r="T126"/>
  <c r="R126"/>
  <c r="O126"/>
  <c r="Q126" s="1"/>
  <c r="S126" s="1"/>
  <c r="U126" s="1"/>
  <c r="W126" s="1"/>
  <c r="Y126" s="1"/>
  <c r="AA126" s="1"/>
  <c r="AC126" s="1"/>
  <c r="AE126" s="1"/>
  <c r="M126"/>
  <c r="G126"/>
  <c r="V125"/>
  <c r="T125"/>
  <c r="R125"/>
  <c r="O125"/>
  <c r="Q125" s="1"/>
  <c r="S125" s="1"/>
  <c r="U125" s="1"/>
  <c r="W125" s="1"/>
  <c r="Y125" s="1"/>
  <c r="AA125" s="1"/>
  <c r="AC125" s="1"/>
  <c r="AE125" s="1"/>
  <c r="M125"/>
  <c r="G125"/>
  <c r="G124" s="1"/>
  <c r="AD124"/>
  <c r="AB124"/>
  <c r="Z124"/>
  <c r="V124"/>
  <c r="T124"/>
  <c r="R124"/>
  <c r="Q124"/>
  <c r="N124"/>
  <c r="M124"/>
  <c r="O124" s="1"/>
  <c r="L124"/>
  <c r="K124"/>
  <c r="J124"/>
  <c r="I124"/>
  <c r="H124"/>
  <c r="F124"/>
  <c r="E124"/>
  <c r="D124"/>
  <c r="U123"/>
  <c r="W123" s="1"/>
  <c r="Y123" s="1"/>
  <c r="AA123" s="1"/>
  <c r="AC123" s="1"/>
  <c r="AE123" s="1"/>
  <c r="Q122"/>
  <c r="S122" s="1"/>
  <c r="O122"/>
  <c r="K122"/>
  <c r="K121" s="1"/>
  <c r="K114" s="1"/>
  <c r="G122"/>
  <c r="AD121"/>
  <c r="AB121"/>
  <c r="Z121"/>
  <c r="X121"/>
  <c r="V121"/>
  <c r="T121"/>
  <c r="R121"/>
  <c r="N121"/>
  <c r="N114" s="1"/>
  <c r="M121"/>
  <c r="O121" s="1"/>
  <c r="Q121" s="1"/>
  <c r="L121"/>
  <c r="J121"/>
  <c r="J114" s="1"/>
  <c r="J110" s="1"/>
  <c r="J109" s="1"/>
  <c r="D121"/>
  <c r="D114" s="1"/>
  <c r="D110" s="1"/>
  <c r="Q120"/>
  <c r="S120" s="1"/>
  <c r="U120" s="1"/>
  <c r="W120" s="1"/>
  <c r="Y120" s="1"/>
  <c r="AA120" s="1"/>
  <c r="AC120" s="1"/>
  <c r="AE120" s="1"/>
  <c r="O120"/>
  <c r="O119"/>
  <c r="Q119" s="1"/>
  <c r="S119" s="1"/>
  <c r="U119" s="1"/>
  <c r="W119" s="1"/>
  <c r="Y119" s="1"/>
  <c r="AA119" s="1"/>
  <c r="AC119" s="1"/>
  <c r="AE119" s="1"/>
  <c r="M119"/>
  <c r="G119"/>
  <c r="M118"/>
  <c r="O118" s="1"/>
  <c r="Q118" s="1"/>
  <c r="S118" s="1"/>
  <c r="U118" s="1"/>
  <c r="W118" s="1"/>
  <c r="Y118" s="1"/>
  <c r="AA118" s="1"/>
  <c r="AC118" s="1"/>
  <c r="AE118" s="1"/>
  <c r="G118"/>
  <c r="O117"/>
  <c r="Q117" s="1"/>
  <c r="S117" s="1"/>
  <c r="U117" s="1"/>
  <c r="W117" s="1"/>
  <c r="Y117" s="1"/>
  <c r="AA117" s="1"/>
  <c r="AC117" s="1"/>
  <c r="AE117" s="1"/>
  <c r="AC116"/>
  <c r="AE116" s="1"/>
  <c r="AC115"/>
  <c r="AE115" s="1"/>
  <c r="AD114"/>
  <c r="AB114"/>
  <c r="Z114"/>
  <c r="X114"/>
  <c r="V114"/>
  <c r="T114"/>
  <c r="R114"/>
  <c r="M114"/>
  <c r="L114"/>
  <c r="F114"/>
  <c r="E114"/>
  <c r="O113"/>
  <c r="Q113" s="1"/>
  <c r="S113" s="1"/>
  <c r="U113" s="1"/>
  <c r="W113" s="1"/>
  <c r="Y113" s="1"/>
  <c r="AA113" s="1"/>
  <c r="AC113" s="1"/>
  <c r="AE113" s="1"/>
  <c r="K113"/>
  <c r="G113"/>
  <c r="Q112"/>
  <c r="S112" s="1"/>
  <c r="U112" s="1"/>
  <c r="W112" s="1"/>
  <c r="Y112" s="1"/>
  <c r="AA112" s="1"/>
  <c r="AC112" s="1"/>
  <c r="AE112" s="1"/>
  <c r="O112"/>
  <c r="K112"/>
  <c r="G112"/>
  <c r="AD111"/>
  <c r="AB111"/>
  <c r="Z111"/>
  <c r="V111"/>
  <c r="V110" s="1"/>
  <c r="V109" s="1"/>
  <c r="V169" s="1"/>
  <c r="T111"/>
  <c r="R111"/>
  <c r="R110" s="1"/>
  <c r="R109" s="1"/>
  <c r="R169" s="1"/>
  <c r="O111"/>
  <c r="Q111" s="1"/>
  <c r="S111" s="1"/>
  <c r="U111" s="1"/>
  <c r="W111" s="1"/>
  <c r="Y111" s="1"/>
  <c r="AA111" s="1"/>
  <c r="AC111" s="1"/>
  <c r="AE111" s="1"/>
  <c r="M111"/>
  <c r="K111"/>
  <c r="J111"/>
  <c r="I111"/>
  <c r="H111"/>
  <c r="G111"/>
  <c r="F111"/>
  <c r="E111"/>
  <c r="D111"/>
  <c r="AD110"/>
  <c r="AB110"/>
  <c r="Z110"/>
  <c r="X110"/>
  <c r="T110"/>
  <c r="P110"/>
  <c r="M110"/>
  <c r="L110"/>
  <c r="K110"/>
  <c r="I110"/>
  <c r="H110"/>
  <c r="F110"/>
  <c r="E110"/>
  <c r="AD109"/>
  <c r="AD169" s="1"/>
  <c r="AB109"/>
  <c r="AB169" s="1"/>
  <c r="Z109"/>
  <c r="Z169" s="1"/>
  <c r="X109"/>
  <c r="X169" s="1"/>
  <c r="T109"/>
  <c r="T169" s="1"/>
  <c r="P109"/>
  <c r="P169" s="1"/>
  <c r="M109"/>
  <c r="L109"/>
  <c r="L169" s="1"/>
  <c r="K109"/>
  <c r="D109"/>
  <c r="M108"/>
  <c r="O108" s="1"/>
  <c r="Q108" s="1"/>
  <c r="S108" s="1"/>
  <c r="U108" s="1"/>
  <c r="W108" s="1"/>
  <c r="Y108" s="1"/>
  <c r="AA108" s="1"/>
  <c r="AC108" s="1"/>
  <c r="AE108" s="1"/>
  <c r="G108"/>
  <c r="O107"/>
  <c r="Q107" s="1"/>
  <c r="S107" s="1"/>
  <c r="U107" s="1"/>
  <c r="W107" s="1"/>
  <c r="Y107" s="1"/>
  <c r="AA107" s="1"/>
  <c r="AC107" s="1"/>
  <c r="AE107" s="1"/>
  <c r="M107"/>
  <c r="G107"/>
  <c r="M106"/>
  <c r="O106" s="1"/>
  <c r="Q106" s="1"/>
  <c r="S106" s="1"/>
  <c r="U106" s="1"/>
  <c r="W106" s="1"/>
  <c r="Y106" s="1"/>
  <c r="AA106" s="1"/>
  <c r="AC106" s="1"/>
  <c r="AE106" s="1"/>
  <c r="G106"/>
  <c r="M105"/>
  <c r="O105" s="1"/>
  <c r="Q105" s="1"/>
  <c r="S105" s="1"/>
  <c r="U105" s="1"/>
  <c r="W105" s="1"/>
  <c r="Y105" s="1"/>
  <c r="AA105" s="1"/>
  <c r="AC105" s="1"/>
  <c r="AE105" s="1"/>
  <c r="G105"/>
  <c r="Q104"/>
  <c r="S104" s="1"/>
  <c r="U104" s="1"/>
  <c r="W104" s="1"/>
  <c r="Y104" s="1"/>
  <c r="AA104" s="1"/>
  <c r="AC104" s="1"/>
  <c r="AE104" s="1"/>
  <c r="O104"/>
  <c r="K104"/>
  <c r="G104"/>
  <c r="G103" s="1"/>
  <c r="G89" s="1"/>
  <c r="O103"/>
  <c r="Q103" s="1"/>
  <c r="S103" s="1"/>
  <c r="U103" s="1"/>
  <c r="W103" s="1"/>
  <c r="Y103" s="1"/>
  <c r="AA103" s="1"/>
  <c r="AC103" s="1"/>
  <c r="AE103" s="1"/>
  <c r="M103"/>
  <c r="K103"/>
  <c r="J103"/>
  <c r="I103"/>
  <c r="I169" s="1"/>
  <c r="H103"/>
  <c r="H169" s="1"/>
  <c r="F103"/>
  <c r="E103"/>
  <c r="E169" s="1"/>
  <c r="D103"/>
  <c r="D169" s="1"/>
  <c r="S102"/>
  <c r="U102" s="1"/>
  <c r="W102" s="1"/>
  <c r="Y102" s="1"/>
  <c r="AA102" s="1"/>
  <c r="AC102" s="1"/>
  <c r="AE102" s="1"/>
  <c r="Q102"/>
  <c r="O102"/>
  <c r="M101"/>
  <c r="O101" s="1"/>
  <c r="Q101" s="1"/>
  <c r="S101" s="1"/>
  <c r="U101" s="1"/>
  <c r="W101" s="1"/>
  <c r="Y101" s="1"/>
  <c r="AA101" s="1"/>
  <c r="AC101" s="1"/>
  <c r="AE101" s="1"/>
  <c r="Q100"/>
  <c r="S100" s="1"/>
  <c r="U100" s="1"/>
  <c r="W100" s="1"/>
  <c r="Y100" s="1"/>
  <c r="AA100" s="1"/>
  <c r="AC100" s="1"/>
  <c r="AE100" s="1"/>
  <c r="O100"/>
  <c r="M99"/>
  <c r="O99" s="1"/>
  <c r="Q99" s="1"/>
  <c r="S99" s="1"/>
  <c r="U99" s="1"/>
  <c r="W99" s="1"/>
  <c r="Y99" s="1"/>
  <c r="AA99" s="1"/>
  <c r="AC99" s="1"/>
  <c r="AE99" s="1"/>
  <c r="O98"/>
  <c r="Q98" s="1"/>
  <c r="S98" s="1"/>
  <c r="U98" s="1"/>
  <c r="W98" s="1"/>
  <c r="Y98" s="1"/>
  <c r="AA98" s="1"/>
  <c r="AC98" s="1"/>
  <c r="AE98" s="1"/>
  <c r="Q97"/>
  <c r="S97" s="1"/>
  <c r="U97" s="1"/>
  <c r="W97" s="1"/>
  <c r="Y97" s="1"/>
  <c r="AA97" s="1"/>
  <c r="AC97" s="1"/>
  <c r="AE97" s="1"/>
  <c r="O97"/>
  <c r="M96"/>
  <c r="O96" s="1"/>
  <c r="Q96" s="1"/>
  <c r="S96" s="1"/>
  <c r="U96" s="1"/>
  <c r="W96" s="1"/>
  <c r="Y96" s="1"/>
  <c r="AA96" s="1"/>
  <c r="AC96" s="1"/>
  <c r="AE96" s="1"/>
  <c r="O95"/>
  <c r="Q95" s="1"/>
  <c r="S95" s="1"/>
  <c r="U95" s="1"/>
  <c r="W95" s="1"/>
  <c r="Y95" s="1"/>
  <c r="AA95" s="1"/>
  <c r="AC95" s="1"/>
  <c r="AE95" s="1"/>
  <c r="Q94"/>
  <c r="S94" s="1"/>
  <c r="U94" s="1"/>
  <c r="W94" s="1"/>
  <c r="Y94" s="1"/>
  <c r="AA94" s="1"/>
  <c r="AC94" s="1"/>
  <c r="AE94" s="1"/>
  <c r="O94"/>
  <c r="M94"/>
  <c r="K94"/>
  <c r="O93"/>
  <c r="Q93" s="1"/>
  <c r="S93" s="1"/>
  <c r="U93" s="1"/>
  <c r="W93" s="1"/>
  <c r="Y93" s="1"/>
  <c r="AA93" s="1"/>
  <c r="AC93" s="1"/>
  <c r="AE93" s="1"/>
  <c r="K93"/>
  <c r="M92"/>
  <c r="O92" s="1"/>
  <c r="Q92" s="1"/>
  <c r="S92" s="1"/>
  <c r="U92" s="1"/>
  <c r="W92" s="1"/>
  <c r="Y92" s="1"/>
  <c r="AA92" s="1"/>
  <c r="AC92" s="1"/>
  <c r="AE92" s="1"/>
  <c r="K92"/>
  <c r="K89" s="1"/>
  <c r="G92"/>
  <c r="S91"/>
  <c r="U91" s="1"/>
  <c r="W91" s="1"/>
  <c r="Y91" s="1"/>
  <c r="AA91" s="1"/>
  <c r="AC91" s="1"/>
  <c r="AE91" s="1"/>
  <c r="Q91"/>
  <c r="O91"/>
  <c r="K91"/>
  <c r="O90"/>
  <c r="Q90" s="1"/>
  <c r="S90" s="1"/>
  <c r="U90" s="1"/>
  <c r="W90" s="1"/>
  <c r="Y90" s="1"/>
  <c r="AA90" s="1"/>
  <c r="AC90" s="1"/>
  <c r="AE90" s="1"/>
  <c r="M90"/>
  <c r="K90"/>
  <c r="M89"/>
  <c r="O89" s="1"/>
  <c r="Q89" s="1"/>
  <c r="S89" s="1"/>
  <c r="U89" s="1"/>
  <c r="W89" s="1"/>
  <c r="Y89" s="1"/>
  <c r="AA89" s="1"/>
  <c r="AC89" s="1"/>
  <c r="AE89" s="1"/>
  <c r="J89"/>
  <c r="I89"/>
  <c r="H89"/>
  <c r="F89"/>
  <c r="E89"/>
  <c r="D89"/>
  <c r="M88"/>
  <c r="O88" s="1"/>
  <c r="Q88" s="1"/>
  <c r="S88" s="1"/>
  <c r="U88" s="1"/>
  <c r="W88" s="1"/>
  <c r="Y88" s="1"/>
  <c r="AA88" s="1"/>
  <c r="AC88" s="1"/>
  <c r="AE88" s="1"/>
  <c r="G88"/>
  <c r="I88" s="1"/>
  <c r="M87"/>
  <c r="O87" s="1"/>
  <c r="Q87" s="1"/>
  <c r="S87" s="1"/>
  <c r="U87" s="1"/>
  <c r="W87" s="1"/>
  <c r="Y87" s="1"/>
  <c r="AA87" s="1"/>
  <c r="AC87" s="1"/>
  <c r="AE87" s="1"/>
  <c r="G87"/>
  <c r="I87" s="1"/>
  <c r="Q86"/>
  <c r="S86" s="1"/>
  <c r="U86" s="1"/>
  <c r="W86" s="1"/>
  <c r="Y86" s="1"/>
  <c r="AA86" s="1"/>
  <c r="AC86" s="1"/>
  <c r="AE86" s="1"/>
  <c r="O86"/>
  <c r="K86"/>
  <c r="G86"/>
  <c r="G85" s="1"/>
  <c r="G84" s="1"/>
  <c r="G81" s="1"/>
  <c r="O85"/>
  <c r="Q85" s="1"/>
  <c r="S85" s="1"/>
  <c r="U85" s="1"/>
  <c r="W85" s="1"/>
  <c r="Y85" s="1"/>
  <c r="AA85" s="1"/>
  <c r="AC85" s="1"/>
  <c r="AE85" s="1"/>
  <c r="M85"/>
  <c r="K85"/>
  <c r="J85"/>
  <c r="J84" s="1"/>
  <c r="J81" s="1"/>
  <c r="I85"/>
  <c r="I84" s="1"/>
  <c r="I81" s="1"/>
  <c r="H85"/>
  <c r="F85"/>
  <c r="F84" s="1"/>
  <c r="F81" s="1"/>
  <c r="E85"/>
  <c r="E84" s="1"/>
  <c r="E81" s="1"/>
  <c r="D85"/>
  <c r="M84"/>
  <c r="O84" s="1"/>
  <c r="Q84" s="1"/>
  <c r="S84" s="1"/>
  <c r="U84" s="1"/>
  <c r="W84" s="1"/>
  <c r="Y84" s="1"/>
  <c r="AA84" s="1"/>
  <c r="AC84" s="1"/>
  <c r="AE84" s="1"/>
  <c r="K84"/>
  <c r="K81" s="1"/>
  <c r="H84"/>
  <c r="D84"/>
  <c r="O83"/>
  <c r="Q83" s="1"/>
  <c r="S83" s="1"/>
  <c r="U83" s="1"/>
  <c r="W83" s="1"/>
  <c r="Y83" s="1"/>
  <c r="AA83" s="1"/>
  <c r="AC83" s="1"/>
  <c r="AE83" s="1"/>
  <c r="K83"/>
  <c r="G83"/>
  <c r="M82"/>
  <c r="M81" s="1"/>
  <c r="O81" s="1"/>
  <c r="Q81" s="1"/>
  <c r="S81" s="1"/>
  <c r="U81" s="1"/>
  <c r="W81" s="1"/>
  <c r="Y81" s="1"/>
  <c r="AA81" s="1"/>
  <c r="AC81" s="1"/>
  <c r="AE81" s="1"/>
  <c r="K82"/>
  <c r="J82"/>
  <c r="I82"/>
  <c r="H82"/>
  <c r="H81" s="1"/>
  <c r="G82"/>
  <c r="F82"/>
  <c r="E82"/>
  <c r="D82"/>
  <c r="D81" s="1"/>
  <c r="O80"/>
  <c r="Q80" s="1"/>
  <c r="S80" s="1"/>
  <c r="U80" s="1"/>
  <c r="W80" s="1"/>
  <c r="Y80" s="1"/>
  <c r="AA80" s="1"/>
  <c r="AC80" s="1"/>
  <c r="AE80" s="1"/>
  <c r="K80"/>
  <c r="J80"/>
  <c r="I80"/>
  <c r="H80"/>
  <c r="G80"/>
  <c r="F80"/>
  <c r="E80"/>
  <c r="D80"/>
  <c r="O79"/>
  <c r="Q79" s="1"/>
  <c r="S79" s="1"/>
  <c r="U79" s="1"/>
  <c r="W79" s="1"/>
  <c r="Y79" s="1"/>
  <c r="AA79" s="1"/>
  <c r="AC79" s="1"/>
  <c r="AE79" s="1"/>
  <c r="M79"/>
  <c r="G79"/>
  <c r="O78"/>
  <c r="Q78" s="1"/>
  <c r="S78" s="1"/>
  <c r="U78" s="1"/>
  <c r="W78" s="1"/>
  <c r="Y78" s="1"/>
  <c r="AA78" s="1"/>
  <c r="AC78" s="1"/>
  <c r="AE78" s="1"/>
  <c r="AE77"/>
  <c r="W77"/>
  <c r="Y77" s="1"/>
  <c r="AA77" s="1"/>
  <c r="AC77" s="1"/>
  <c r="O77"/>
  <c r="Q77" s="1"/>
  <c r="S77" s="1"/>
  <c r="U77" s="1"/>
  <c r="M77"/>
  <c r="AA76"/>
  <c r="AC76" s="1"/>
  <c r="AE76" s="1"/>
  <c r="S76"/>
  <c r="U76" s="1"/>
  <c r="W76" s="1"/>
  <c r="Y76" s="1"/>
  <c r="M76"/>
  <c r="O76" s="1"/>
  <c r="Q76" s="1"/>
  <c r="G76"/>
  <c r="Y75"/>
  <c r="AA75" s="1"/>
  <c r="AC75" s="1"/>
  <c r="AE75" s="1"/>
  <c r="Q75"/>
  <c r="S75" s="1"/>
  <c r="U75" s="1"/>
  <c r="W75" s="1"/>
  <c r="O75"/>
  <c r="G75"/>
  <c r="M74"/>
  <c r="G74"/>
  <c r="G73"/>
  <c r="E73"/>
  <c r="D73"/>
  <c r="K72"/>
  <c r="J72"/>
  <c r="I72"/>
  <c r="H72"/>
  <c r="G72"/>
  <c r="F72"/>
  <c r="E72"/>
  <c r="D72"/>
  <c r="O71"/>
  <c r="Q71" s="1"/>
  <c r="S71" s="1"/>
  <c r="U71" s="1"/>
  <c r="W71" s="1"/>
  <c r="Y71" s="1"/>
  <c r="AA71" s="1"/>
  <c r="AC71" s="1"/>
  <c r="AE71" s="1"/>
  <c r="M71"/>
  <c r="K71"/>
  <c r="G71"/>
  <c r="O70"/>
  <c r="Q70" s="1"/>
  <c r="S70" s="1"/>
  <c r="U70" s="1"/>
  <c r="W70" s="1"/>
  <c r="Y70" s="1"/>
  <c r="AA70" s="1"/>
  <c r="AC70" s="1"/>
  <c r="AE70" s="1"/>
  <c r="K70"/>
  <c r="G70"/>
  <c r="O69"/>
  <c r="Q69" s="1"/>
  <c r="S69" s="1"/>
  <c r="U69" s="1"/>
  <c r="W69" s="1"/>
  <c r="Y69" s="1"/>
  <c r="AA69" s="1"/>
  <c r="AC69" s="1"/>
  <c r="AE69" s="1"/>
  <c r="K69"/>
  <c r="G69"/>
  <c r="K68"/>
  <c r="M68" s="1"/>
  <c r="G68"/>
  <c r="S67"/>
  <c r="U67" s="1"/>
  <c r="W67" s="1"/>
  <c r="Y67" s="1"/>
  <c r="AA67" s="1"/>
  <c r="AC67" s="1"/>
  <c r="AE67" s="1"/>
  <c r="Q67"/>
  <c r="O67"/>
  <c r="K67"/>
  <c r="G67"/>
  <c r="G66" s="1"/>
  <c r="G65" s="1"/>
  <c r="J66"/>
  <c r="J65" s="1"/>
  <c r="I66"/>
  <c r="I65" s="1"/>
  <c r="H66"/>
  <c r="F66"/>
  <c r="F65" s="1"/>
  <c r="E66"/>
  <c r="E65" s="1"/>
  <c r="D66"/>
  <c r="H65"/>
  <c r="D65"/>
  <c r="Q64"/>
  <c r="S64" s="1"/>
  <c r="U64" s="1"/>
  <c r="W64" s="1"/>
  <c r="Y64" s="1"/>
  <c r="AA64" s="1"/>
  <c r="AC64" s="1"/>
  <c r="AE64" s="1"/>
  <c r="O64"/>
  <c r="S63"/>
  <c r="U63" s="1"/>
  <c r="W63" s="1"/>
  <c r="Y63" s="1"/>
  <c r="AA63" s="1"/>
  <c r="AC63" s="1"/>
  <c r="AE63" s="1"/>
  <c r="Q63"/>
  <c r="O63"/>
  <c r="K63"/>
  <c r="G63"/>
  <c r="AD62"/>
  <c r="M62"/>
  <c r="O62" s="1"/>
  <c r="Q62" s="1"/>
  <c r="S62" s="1"/>
  <c r="U62" s="1"/>
  <c r="W62" s="1"/>
  <c r="Y62" s="1"/>
  <c r="AA62" s="1"/>
  <c r="AC62" s="1"/>
  <c r="AE62" s="1"/>
  <c r="K62"/>
  <c r="K61" s="1"/>
  <c r="J62"/>
  <c r="I62"/>
  <c r="H62"/>
  <c r="G62"/>
  <c r="G61" s="1"/>
  <c r="F62"/>
  <c r="E62"/>
  <c r="D62"/>
  <c r="AD61"/>
  <c r="Q61"/>
  <c r="S61" s="1"/>
  <c r="U61" s="1"/>
  <c r="W61" s="1"/>
  <c r="Y61" s="1"/>
  <c r="AA61" s="1"/>
  <c r="AC61" s="1"/>
  <c r="AE61" s="1"/>
  <c r="O61"/>
  <c r="M61"/>
  <c r="J61"/>
  <c r="I61"/>
  <c r="H61"/>
  <c r="F61"/>
  <c r="E61"/>
  <c r="D61"/>
  <c r="O60"/>
  <c r="Q60" s="1"/>
  <c r="S60" s="1"/>
  <c r="U60" s="1"/>
  <c r="W60" s="1"/>
  <c r="Y60" s="1"/>
  <c r="AA60" s="1"/>
  <c r="AC60" s="1"/>
  <c r="AE60" s="1"/>
  <c r="K60"/>
  <c r="K59" s="1"/>
  <c r="Q59"/>
  <c r="S59" s="1"/>
  <c r="U59" s="1"/>
  <c r="W59" s="1"/>
  <c r="Y59" s="1"/>
  <c r="AA59" s="1"/>
  <c r="AC59" s="1"/>
  <c r="AE59" s="1"/>
  <c r="O59"/>
  <c r="M59"/>
  <c r="J59"/>
  <c r="I59"/>
  <c r="H59"/>
  <c r="G59"/>
  <c r="F59"/>
  <c r="E59"/>
  <c r="D59"/>
  <c r="O58"/>
  <c r="Q58" s="1"/>
  <c r="S58" s="1"/>
  <c r="U58" s="1"/>
  <c r="W58" s="1"/>
  <c r="Y58" s="1"/>
  <c r="AA58" s="1"/>
  <c r="AC58" s="1"/>
  <c r="AE58" s="1"/>
  <c r="K58"/>
  <c r="G58"/>
  <c r="M57"/>
  <c r="O57" s="1"/>
  <c r="Q57" s="1"/>
  <c r="S57" s="1"/>
  <c r="U57" s="1"/>
  <c r="W57" s="1"/>
  <c r="Y57" s="1"/>
  <c r="AA57" s="1"/>
  <c r="AC57" s="1"/>
  <c r="AE57" s="1"/>
  <c r="K57"/>
  <c r="J57"/>
  <c r="I57"/>
  <c r="H57"/>
  <c r="G57"/>
  <c r="F57"/>
  <c r="E57"/>
  <c r="D57"/>
  <c r="O56"/>
  <c r="Q56" s="1"/>
  <c r="S56" s="1"/>
  <c r="U56" s="1"/>
  <c r="W56" s="1"/>
  <c r="Y56" s="1"/>
  <c r="AA56" s="1"/>
  <c r="AC56" s="1"/>
  <c r="AE56" s="1"/>
  <c r="K56"/>
  <c r="G56"/>
  <c r="M55"/>
  <c r="M54" s="1"/>
  <c r="K55"/>
  <c r="K54" s="1"/>
  <c r="K51" s="1"/>
  <c r="J55"/>
  <c r="I55"/>
  <c r="H55"/>
  <c r="H54" s="1"/>
  <c r="H51" s="1"/>
  <c r="G55"/>
  <c r="G54" s="1"/>
  <c r="F55"/>
  <c r="E55"/>
  <c r="D55"/>
  <c r="D54" s="1"/>
  <c r="D51" s="1"/>
  <c r="J54"/>
  <c r="I54"/>
  <c r="F54"/>
  <c r="E54"/>
  <c r="M53"/>
  <c r="O53" s="1"/>
  <c r="Q53" s="1"/>
  <c r="S53" s="1"/>
  <c r="U53" s="1"/>
  <c r="W53" s="1"/>
  <c r="Y53" s="1"/>
  <c r="AA53" s="1"/>
  <c r="AC53" s="1"/>
  <c r="AE53" s="1"/>
  <c r="G53"/>
  <c r="M52"/>
  <c r="O52" s="1"/>
  <c r="Q52" s="1"/>
  <c r="S52" s="1"/>
  <c r="U52" s="1"/>
  <c r="W52" s="1"/>
  <c r="Y52" s="1"/>
  <c r="AA52" s="1"/>
  <c r="AC52" s="1"/>
  <c r="AE52" s="1"/>
  <c r="G52"/>
  <c r="J51"/>
  <c r="I51"/>
  <c r="F51"/>
  <c r="E51"/>
  <c r="M50"/>
  <c r="O50" s="1"/>
  <c r="Q50" s="1"/>
  <c r="S50" s="1"/>
  <c r="U50" s="1"/>
  <c r="W50" s="1"/>
  <c r="Y50" s="1"/>
  <c r="AA50" s="1"/>
  <c r="AC50" s="1"/>
  <c r="AE50" s="1"/>
  <c r="G50"/>
  <c r="M49"/>
  <c r="O49" s="1"/>
  <c r="Q49" s="1"/>
  <c r="S49" s="1"/>
  <c r="U49" s="1"/>
  <c r="W49" s="1"/>
  <c r="Y49" s="1"/>
  <c r="AA49" s="1"/>
  <c r="AC49" s="1"/>
  <c r="AE49" s="1"/>
  <c r="G49"/>
  <c r="Q48"/>
  <c r="S48" s="1"/>
  <c r="U48" s="1"/>
  <c r="W48" s="1"/>
  <c r="Y48" s="1"/>
  <c r="AA48" s="1"/>
  <c r="AC48" s="1"/>
  <c r="AE48" s="1"/>
  <c r="O48"/>
  <c r="M48"/>
  <c r="G48"/>
  <c r="W47"/>
  <c r="Y47" s="1"/>
  <c r="AA47" s="1"/>
  <c r="AC47" s="1"/>
  <c r="AE47" s="1"/>
  <c r="O47"/>
  <c r="Q47" s="1"/>
  <c r="S47" s="1"/>
  <c r="U47" s="1"/>
  <c r="M47"/>
  <c r="G47"/>
  <c r="M46"/>
  <c r="O46" s="1"/>
  <c r="Q46" s="1"/>
  <c r="S46" s="1"/>
  <c r="U46" s="1"/>
  <c r="W46" s="1"/>
  <c r="Y46" s="1"/>
  <c r="AA46" s="1"/>
  <c r="AC46" s="1"/>
  <c r="AE46" s="1"/>
  <c r="G46"/>
  <c r="M45"/>
  <c r="O45" s="1"/>
  <c r="Q45" s="1"/>
  <c r="S45" s="1"/>
  <c r="U45" s="1"/>
  <c r="W45" s="1"/>
  <c r="Y45" s="1"/>
  <c r="AA45" s="1"/>
  <c r="AC45" s="1"/>
  <c r="AE45" s="1"/>
  <c r="G45"/>
  <c r="O44"/>
  <c r="Q44" s="1"/>
  <c r="S44" s="1"/>
  <c r="U44" s="1"/>
  <c r="W44" s="1"/>
  <c r="Y44" s="1"/>
  <c r="AA44" s="1"/>
  <c r="AC44" s="1"/>
  <c r="AE44" s="1"/>
  <c r="M44"/>
  <c r="G44"/>
  <c r="U43"/>
  <c r="W43" s="1"/>
  <c r="Y43" s="1"/>
  <c r="AA43" s="1"/>
  <c r="AC43" s="1"/>
  <c r="AE43" s="1"/>
  <c r="O43"/>
  <c r="Q43" s="1"/>
  <c r="S43" s="1"/>
  <c r="G43"/>
  <c r="Q42"/>
  <c r="S42" s="1"/>
  <c r="U42" s="1"/>
  <c r="W42" s="1"/>
  <c r="Y42" s="1"/>
  <c r="AA42" s="1"/>
  <c r="AC42" s="1"/>
  <c r="AE42" s="1"/>
  <c r="O42"/>
  <c r="K42"/>
  <c r="G42"/>
  <c r="G41" s="1"/>
  <c r="O41"/>
  <c r="Q41" s="1"/>
  <c r="S41" s="1"/>
  <c r="U41" s="1"/>
  <c r="W41" s="1"/>
  <c r="Y41" s="1"/>
  <c r="AA41" s="1"/>
  <c r="AC41" s="1"/>
  <c r="AE41" s="1"/>
  <c r="M41"/>
  <c r="K41"/>
  <c r="J41"/>
  <c r="J40" s="1"/>
  <c r="I41"/>
  <c r="I40" s="1"/>
  <c r="H41"/>
  <c r="F41"/>
  <c r="E41"/>
  <c r="D41"/>
  <c r="M40"/>
  <c r="O40" s="1"/>
  <c r="Q40" s="1"/>
  <c r="S40" s="1"/>
  <c r="U40" s="1"/>
  <c r="W40" s="1"/>
  <c r="Y40" s="1"/>
  <c r="AA40" s="1"/>
  <c r="AC40" s="1"/>
  <c r="AE40" s="1"/>
  <c r="K40"/>
  <c r="H40"/>
  <c r="G40"/>
  <c r="F40"/>
  <c r="E40"/>
  <c r="D40"/>
  <c r="O39"/>
  <c r="Q39" s="1"/>
  <c r="S39" s="1"/>
  <c r="U39" s="1"/>
  <c r="W39" s="1"/>
  <c r="Y39" s="1"/>
  <c r="AA39" s="1"/>
  <c r="AC39" s="1"/>
  <c r="AE39" s="1"/>
  <c r="O38"/>
  <c r="Q38" s="1"/>
  <c r="S38" s="1"/>
  <c r="U38" s="1"/>
  <c r="W38" s="1"/>
  <c r="Y38" s="1"/>
  <c r="AA38" s="1"/>
  <c r="AC38" s="1"/>
  <c r="AE38" s="1"/>
  <c r="M38"/>
  <c r="O37"/>
  <c r="Q37" s="1"/>
  <c r="S37" s="1"/>
  <c r="U37" s="1"/>
  <c r="W37" s="1"/>
  <c r="Y37" s="1"/>
  <c r="AA37" s="1"/>
  <c r="AC37" s="1"/>
  <c r="AE37" s="1"/>
  <c r="M36"/>
  <c r="O36" s="1"/>
  <c r="Q36" s="1"/>
  <c r="S36" s="1"/>
  <c r="U36" s="1"/>
  <c r="W36" s="1"/>
  <c r="Y36" s="1"/>
  <c r="AA36" s="1"/>
  <c r="AC36" s="1"/>
  <c r="AE36" s="1"/>
  <c r="M35"/>
  <c r="O35" s="1"/>
  <c r="Q35" s="1"/>
  <c r="S35" s="1"/>
  <c r="U35" s="1"/>
  <c r="W35" s="1"/>
  <c r="Y35" s="1"/>
  <c r="AA35" s="1"/>
  <c r="AC35" s="1"/>
  <c r="AE35" s="1"/>
  <c r="O34"/>
  <c r="Q34" s="1"/>
  <c r="S34" s="1"/>
  <c r="U34" s="1"/>
  <c r="W34" s="1"/>
  <c r="Y34" s="1"/>
  <c r="AA34" s="1"/>
  <c r="AC34" s="1"/>
  <c r="AE34" s="1"/>
  <c r="K34"/>
  <c r="K32" s="1"/>
  <c r="K29" s="1"/>
  <c r="G34"/>
  <c r="O33"/>
  <c r="Q33" s="1"/>
  <c r="S33" s="1"/>
  <c r="U33" s="1"/>
  <c r="W33" s="1"/>
  <c r="Y33" s="1"/>
  <c r="AA33" s="1"/>
  <c r="AC33" s="1"/>
  <c r="AE33" s="1"/>
  <c r="K33"/>
  <c r="G33"/>
  <c r="G32" s="1"/>
  <c r="G29" s="1"/>
  <c r="M32"/>
  <c r="O32" s="1"/>
  <c r="Q32" s="1"/>
  <c r="S32" s="1"/>
  <c r="U32" s="1"/>
  <c r="W32" s="1"/>
  <c r="Y32" s="1"/>
  <c r="AA32" s="1"/>
  <c r="AC32" s="1"/>
  <c r="AE32" s="1"/>
  <c r="J32"/>
  <c r="J29" s="1"/>
  <c r="I32"/>
  <c r="H32"/>
  <c r="F32"/>
  <c r="F29" s="1"/>
  <c r="E32"/>
  <c r="D32"/>
  <c r="O31"/>
  <c r="Q31" s="1"/>
  <c r="S31" s="1"/>
  <c r="U31" s="1"/>
  <c r="W31" s="1"/>
  <c r="Y31" s="1"/>
  <c r="AA31" s="1"/>
  <c r="AC31" s="1"/>
  <c r="AE31" s="1"/>
  <c r="O30"/>
  <c r="Q30" s="1"/>
  <c r="S30" s="1"/>
  <c r="U30" s="1"/>
  <c r="W30" s="1"/>
  <c r="Y30" s="1"/>
  <c r="AA30" s="1"/>
  <c r="AC30" s="1"/>
  <c r="AE30" s="1"/>
  <c r="M30"/>
  <c r="G30"/>
  <c r="M29"/>
  <c r="O29" s="1"/>
  <c r="Q29" s="1"/>
  <c r="S29" s="1"/>
  <c r="U29" s="1"/>
  <c r="W29" s="1"/>
  <c r="Y29" s="1"/>
  <c r="AA29" s="1"/>
  <c r="AC29" s="1"/>
  <c r="AE29" s="1"/>
  <c r="I29"/>
  <c r="H29"/>
  <c r="E29"/>
  <c r="D29"/>
  <c r="Q28"/>
  <c r="S28" s="1"/>
  <c r="U28" s="1"/>
  <c r="W28" s="1"/>
  <c r="Y28" s="1"/>
  <c r="AA28" s="1"/>
  <c r="AC28" s="1"/>
  <c r="AE28" s="1"/>
  <c r="O28"/>
  <c r="O27"/>
  <c r="Q27" s="1"/>
  <c r="S27" s="1"/>
  <c r="U27" s="1"/>
  <c r="W27" s="1"/>
  <c r="Y27" s="1"/>
  <c r="AA27" s="1"/>
  <c r="AC27" s="1"/>
  <c r="AE27" s="1"/>
  <c r="O26"/>
  <c r="Q26" s="1"/>
  <c r="S26" s="1"/>
  <c r="U26" s="1"/>
  <c r="W26" s="1"/>
  <c r="Y26" s="1"/>
  <c r="AA26" s="1"/>
  <c r="AC26" s="1"/>
  <c r="AE26" s="1"/>
  <c r="K26"/>
  <c r="K24" s="1"/>
  <c r="K23" s="1"/>
  <c r="G26"/>
  <c r="M25"/>
  <c r="O25" s="1"/>
  <c r="Q25" s="1"/>
  <c r="S25" s="1"/>
  <c r="U25" s="1"/>
  <c r="W25" s="1"/>
  <c r="Y25" s="1"/>
  <c r="AA25" s="1"/>
  <c r="AC25" s="1"/>
  <c r="AE25" s="1"/>
  <c r="I25"/>
  <c r="G25"/>
  <c r="AD24"/>
  <c r="AD23" s="1"/>
  <c r="M24"/>
  <c r="O24" s="1"/>
  <c r="Q24" s="1"/>
  <c r="S24" s="1"/>
  <c r="U24" s="1"/>
  <c r="W24" s="1"/>
  <c r="Y24" s="1"/>
  <c r="AA24" s="1"/>
  <c r="AC24" s="1"/>
  <c r="AE24" s="1"/>
  <c r="J24"/>
  <c r="J23" s="1"/>
  <c r="I24"/>
  <c r="I23" s="1"/>
  <c r="H24"/>
  <c r="H23" s="1"/>
  <c r="G24"/>
  <c r="F24"/>
  <c r="F23" s="1"/>
  <c r="E24"/>
  <c r="E23" s="1"/>
  <c r="D24"/>
  <c r="D23" s="1"/>
  <c r="G23"/>
  <c r="K22"/>
  <c r="M22" s="1"/>
  <c r="I22"/>
  <c r="G22"/>
  <c r="Q21"/>
  <c r="S21" s="1"/>
  <c r="U21" s="1"/>
  <c r="W21" s="1"/>
  <c r="Y21" s="1"/>
  <c r="AA21" s="1"/>
  <c r="AC21" s="1"/>
  <c r="AE21" s="1"/>
  <c r="O21"/>
  <c r="K21"/>
  <c r="G21"/>
  <c r="G18" s="1"/>
  <c r="G17" s="1"/>
  <c r="O20"/>
  <c r="Q20" s="1"/>
  <c r="S20" s="1"/>
  <c r="U20" s="1"/>
  <c r="W20" s="1"/>
  <c r="Y20" s="1"/>
  <c r="AA20" s="1"/>
  <c r="AC20" s="1"/>
  <c r="AE20" s="1"/>
  <c r="K20"/>
  <c r="G20"/>
  <c r="O19"/>
  <c r="Q19" s="1"/>
  <c r="S19" s="1"/>
  <c r="U19" s="1"/>
  <c r="W19" s="1"/>
  <c r="Y19" s="1"/>
  <c r="AA19" s="1"/>
  <c r="AC19" s="1"/>
  <c r="AE19" s="1"/>
  <c r="K19"/>
  <c r="K18" s="1"/>
  <c r="K17" s="1"/>
  <c r="G19"/>
  <c r="AD18"/>
  <c r="AD17" s="1"/>
  <c r="J18"/>
  <c r="I18"/>
  <c r="I17" s="1"/>
  <c r="H18"/>
  <c r="H17" s="1"/>
  <c r="F18"/>
  <c r="F17" s="1"/>
  <c r="E18"/>
  <c r="E17" s="1"/>
  <c r="D18"/>
  <c r="D17" s="1"/>
  <c r="J17"/>
  <c r="O16"/>
  <c r="Q16" s="1"/>
  <c r="S16" s="1"/>
  <c r="U16" s="1"/>
  <c r="W16" s="1"/>
  <c r="Y16" s="1"/>
  <c r="AA16" s="1"/>
  <c r="AC16" s="1"/>
  <c r="AE16" s="1"/>
  <c r="K16"/>
  <c r="G16"/>
  <c r="O15"/>
  <c r="Q15" s="1"/>
  <c r="S15" s="1"/>
  <c r="U15" s="1"/>
  <c r="W15" s="1"/>
  <c r="Y15" s="1"/>
  <c r="AA15" s="1"/>
  <c r="AC15" s="1"/>
  <c r="AE15" s="1"/>
  <c r="K15"/>
  <c r="G15"/>
  <c r="O14"/>
  <c r="Q14" s="1"/>
  <c r="S14" s="1"/>
  <c r="U14" s="1"/>
  <c r="W14" s="1"/>
  <c r="Y14" s="1"/>
  <c r="AA14" s="1"/>
  <c r="AC14" s="1"/>
  <c r="AE14" s="1"/>
  <c r="K14"/>
  <c r="K11" s="1"/>
  <c r="K10" s="1"/>
  <c r="G14"/>
  <c r="Q13"/>
  <c r="S13" s="1"/>
  <c r="U13" s="1"/>
  <c r="W13" s="1"/>
  <c r="Y13" s="1"/>
  <c r="AA13" s="1"/>
  <c r="AC13" s="1"/>
  <c r="AE13" s="1"/>
  <c r="O13"/>
  <c r="K13"/>
  <c r="G13"/>
  <c r="G11" s="1"/>
  <c r="G10" s="1"/>
  <c r="O12"/>
  <c r="Q12" s="1"/>
  <c r="S12" s="1"/>
  <c r="U12" s="1"/>
  <c r="W12" s="1"/>
  <c r="Y12" s="1"/>
  <c r="AA12" s="1"/>
  <c r="AC12" s="1"/>
  <c r="AE12" s="1"/>
  <c r="M12"/>
  <c r="G12"/>
  <c r="AD11"/>
  <c r="AD10" s="1"/>
  <c r="AD9" s="1"/>
  <c r="O11"/>
  <c r="Q11" s="1"/>
  <c r="S11" s="1"/>
  <c r="U11" s="1"/>
  <c r="W11" s="1"/>
  <c r="Y11" s="1"/>
  <c r="AA11" s="1"/>
  <c r="AC11" s="1"/>
  <c r="AE11" s="1"/>
  <c r="M11"/>
  <c r="J11"/>
  <c r="J10" s="1"/>
  <c r="J9" s="1"/>
  <c r="I11"/>
  <c r="I10" s="1"/>
  <c r="I9" s="1"/>
  <c r="H11"/>
  <c r="F11"/>
  <c r="F10" s="1"/>
  <c r="F9" s="1"/>
  <c r="E11"/>
  <c r="E10" s="1"/>
  <c r="E9" s="1"/>
  <c r="D11"/>
  <c r="M10"/>
  <c r="O10" s="1"/>
  <c r="Q10" s="1"/>
  <c r="S10" s="1"/>
  <c r="U10" s="1"/>
  <c r="W10" s="1"/>
  <c r="Y10" s="1"/>
  <c r="AA10" s="1"/>
  <c r="AC10" s="1"/>
  <c r="H10"/>
  <c r="H9" s="1"/>
  <c r="D10"/>
  <c r="D9" l="1"/>
  <c r="O22"/>
  <c r="Q22" s="1"/>
  <c r="S22" s="1"/>
  <c r="U22" s="1"/>
  <c r="W22" s="1"/>
  <c r="Y22" s="1"/>
  <c r="AA22" s="1"/>
  <c r="AC22" s="1"/>
  <c r="AE22" s="1"/>
  <c r="M18"/>
  <c r="AE10"/>
  <c r="G9"/>
  <c r="M23"/>
  <c r="O23" s="1"/>
  <c r="Q23" s="1"/>
  <c r="S23" s="1"/>
  <c r="U23" s="1"/>
  <c r="W23" s="1"/>
  <c r="Y23" s="1"/>
  <c r="AA23" s="1"/>
  <c r="AC23" s="1"/>
  <c r="AE23" s="1"/>
  <c r="G51"/>
  <c r="O54"/>
  <c r="Q54" s="1"/>
  <c r="S54" s="1"/>
  <c r="U54" s="1"/>
  <c r="W54" s="1"/>
  <c r="Y54" s="1"/>
  <c r="AA54" s="1"/>
  <c r="AC54" s="1"/>
  <c r="AE54" s="1"/>
  <c r="M51"/>
  <c r="O51" s="1"/>
  <c r="Q51" s="1"/>
  <c r="S51" s="1"/>
  <c r="U51" s="1"/>
  <c r="W51" s="1"/>
  <c r="Y51" s="1"/>
  <c r="AA51" s="1"/>
  <c r="AC51" s="1"/>
  <c r="AE51" s="1"/>
  <c r="O68"/>
  <c r="Q68" s="1"/>
  <c r="S68" s="1"/>
  <c r="U68" s="1"/>
  <c r="W68" s="1"/>
  <c r="Y68" s="1"/>
  <c r="AA68" s="1"/>
  <c r="AC68" s="1"/>
  <c r="AE68" s="1"/>
  <c r="M66"/>
  <c r="O55"/>
  <c r="Q55" s="1"/>
  <c r="S55" s="1"/>
  <c r="U55" s="1"/>
  <c r="W55" s="1"/>
  <c r="Y55" s="1"/>
  <c r="AA55" s="1"/>
  <c r="AC55" s="1"/>
  <c r="AE55" s="1"/>
  <c r="K66"/>
  <c r="K65" s="1"/>
  <c r="K9" s="1"/>
  <c r="O74"/>
  <c r="Q74" s="1"/>
  <c r="S74" s="1"/>
  <c r="U74" s="1"/>
  <c r="W74" s="1"/>
  <c r="Y74" s="1"/>
  <c r="AA74" s="1"/>
  <c r="AC74" s="1"/>
  <c r="AE74" s="1"/>
  <c r="M73"/>
  <c r="S121"/>
  <c r="U122"/>
  <c r="N110"/>
  <c r="O114"/>
  <c r="Q114" s="1"/>
  <c r="S114" s="1"/>
  <c r="U114" s="1"/>
  <c r="W114" s="1"/>
  <c r="Y114" s="1"/>
  <c r="AA114" s="1"/>
  <c r="AC114" s="1"/>
  <c r="AE114" s="1"/>
  <c r="O82"/>
  <c r="Q82" s="1"/>
  <c r="S82" s="1"/>
  <c r="U82" s="1"/>
  <c r="W82" s="1"/>
  <c r="Y82" s="1"/>
  <c r="AA82" s="1"/>
  <c r="AC82" s="1"/>
  <c r="AE82" s="1"/>
  <c r="Y159"/>
  <c r="AA159" s="1"/>
  <c r="AC159" s="1"/>
  <c r="AE159" s="1"/>
  <c r="W157"/>
  <c r="U167"/>
  <c r="S166"/>
  <c r="G121"/>
  <c r="G114" s="1"/>
  <c r="G110" s="1"/>
  <c r="F169"/>
  <c r="J169"/>
  <c r="K154"/>
  <c r="M154" s="1"/>
  <c r="O154" s="1"/>
  <c r="Q154" s="1"/>
  <c r="G154"/>
  <c r="G151" s="1"/>
  <c r="D151"/>
  <c r="O163"/>
  <c r="Q163" s="1"/>
  <c r="S163" s="1"/>
  <c r="U163" s="1"/>
  <c r="W163" s="1"/>
  <c r="Y163" s="1"/>
  <c r="AA163" s="1"/>
  <c r="AC163" s="1"/>
  <c r="AE163" s="1"/>
  <c r="M162"/>
  <c r="O162" s="1"/>
  <c r="Q162" s="1"/>
  <c r="S162" s="1"/>
  <c r="U162" s="1"/>
  <c r="W162" s="1"/>
  <c r="Y162" s="1"/>
  <c r="AA162" s="1"/>
  <c r="AC162" s="1"/>
  <c r="AE162" s="1"/>
  <c r="G169"/>
  <c r="K169"/>
  <c r="U143"/>
  <c r="S131"/>
  <c r="S124" s="1"/>
  <c r="O151"/>
  <c r="K151"/>
  <c r="U157"/>
  <c r="U151" s="1"/>
  <c r="U131" l="1"/>
  <c r="U124" s="1"/>
  <c r="W143"/>
  <c r="U166"/>
  <c r="W167"/>
  <c r="W122"/>
  <c r="U121"/>
  <c r="O18"/>
  <c r="Q18" s="1"/>
  <c r="S18" s="1"/>
  <c r="U18" s="1"/>
  <c r="W18" s="1"/>
  <c r="Y18" s="1"/>
  <c r="AA18" s="1"/>
  <c r="AC18" s="1"/>
  <c r="AE18" s="1"/>
  <c r="M17"/>
  <c r="W151"/>
  <c r="Y151" s="1"/>
  <c r="AA151" s="1"/>
  <c r="AC151" s="1"/>
  <c r="AE151" s="1"/>
  <c r="Y157"/>
  <c r="AA157" s="1"/>
  <c r="AC157" s="1"/>
  <c r="AE157" s="1"/>
  <c r="N109"/>
  <c r="O110"/>
  <c r="Q110" s="1"/>
  <c r="S110" s="1"/>
  <c r="U110" s="1"/>
  <c r="W110" s="1"/>
  <c r="Y110" s="1"/>
  <c r="AA110" s="1"/>
  <c r="AC110" s="1"/>
  <c r="AE110" s="1"/>
  <c r="O73"/>
  <c r="Q73" s="1"/>
  <c r="S73" s="1"/>
  <c r="U73" s="1"/>
  <c r="W73" s="1"/>
  <c r="Y73" s="1"/>
  <c r="AA73" s="1"/>
  <c r="AC73" s="1"/>
  <c r="AE73" s="1"/>
  <c r="M72"/>
  <c r="O72" s="1"/>
  <c r="Q72" s="1"/>
  <c r="S72" s="1"/>
  <c r="U72" s="1"/>
  <c r="W72" s="1"/>
  <c r="Y72" s="1"/>
  <c r="AA72" s="1"/>
  <c r="AC72" s="1"/>
  <c r="AE72" s="1"/>
  <c r="O66"/>
  <c r="Q66" s="1"/>
  <c r="S66" s="1"/>
  <c r="U66" s="1"/>
  <c r="W66" s="1"/>
  <c r="Y66" s="1"/>
  <c r="AA66" s="1"/>
  <c r="AC66" s="1"/>
  <c r="AE66" s="1"/>
  <c r="M65"/>
  <c r="O65" s="1"/>
  <c r="Q65" s="1"/>
  <c r="S65" s="1"/>
  <c r="U65" s="1"/>
  <c r="W65" s="1"/>
  <c r="Y65" s="1"/>
  <c r="AA65" s="1"/>
  <c r="AC65" s="1"/>
  <c r="AE65" s="1"/>
  <c r="O17" l="1"/>
  <c r="Q17" s="1"/>
  <c r="S17" s="1"/>
  <c r="U17" s="1"/>
  <c r="W17" s="1"/>
  <c r="Y17" s="1"/>
  <c r="AA17" s="1"/>
  <c r="AC17" s="1"/>
  <c r="AE17" s="1"/>
  <c r="M9"/>
  <c r="Y167"/>
  <c r="AA167" s="1"/>
  <c r="AC167" s="1"/>
  <c r="AE167" s="1"/>
  <c r="W166"/>
  <c r="Y166" s="1"/>
  <c r="AA166" s="1"/>
  <c r="AC166" s="1"/>
  <c r="AE166" s="1"/>
  <c r="N169"/>
  <c r="O109"/>
  <c r="Q109" s="1"/>
  <c r="S109" s="1"/>
  <c r="U109" s="1"/>
  <c r="W109" s="1"/>
  <c r="Y109" s="1"/>
  <c r="AA109" s="1"/>
  <c r="AC109" s="1"/>
  <c r="AE109" s="1"/>
  <c r="Y143"/>
  <c r="AA143" s="1"/>
  <c r="AC143" s="1"/>
  <c r="AE143" s="1"/>
  <c r="W131"/>
  <c r="Y122"/>
  <c r="AA122" s="1"/>
  <c r="AC122" s="1"/>
  <c r="AE122" s="1"/>
  <c r="W121"/>
  <c r="Y121" s="1"/>
  <c r="AA121" s="1"/>
  <c r="AC121" s="1"/>
  <c r="AE121" s="1"/>
  <c r="W124" l="1"/>
  <c r="Y124" s="1"/>
  <c r="AA124" s="1"/>
  <c r="AC124" s="1"/>
  <c r="AE124" s="1"/>
  <c r="Y131"/>
  <c r="AA131" s="1"/>
  <c r="AC131" s="1"/>
  <c r="AE131" s="1"/>
  <c r="M168"/>
  <c r="O9"/>
  <c r="Q9" s="1"/>
  <c r="S9" s="1"/>
  <c r="U9" s="1"/>
  <c r="W9" s="1"/>
  <c r="Y9" s="1"/>
  <c r="AA9" s="1"/>
  <c r="AC9" s="1"/>
  <c r="AE9" s="1"/>
  <c r="O168" l="1"/>
  <c r="Q168" s="1"/>
  <c r="S168" s="1"/>
  <c r="U168" s="1"/>
  <c r="W168" s="1"/>
  <c r="Y168" s="1"/>
  <c r="AA168" s="1"/>
  <c r="AC168" s="1"/>
  <c r="AE168" s="1"/>
  <c r="M169"/>
  <c r="O169" s="1"/>
  <c r="Q169" s="1"/>
  <c r="S169" s="1"/>
  <c r="U169" s="1"/>
  <c r="W169" s="1"/>
  <c r="Y169" s="1"/>
  <c r="AA169" s="1"/>
  <c r="AC169" s="1"/>
  <c r="AE169" s="1"/>
</calcChain>
</file>

<file path=xl/sharedStrings.xml><?xml version="1.0" encoding="utf-8"?>
<sst xmlns="http://schemas.openxmlformats.org/spreadsheetml/2006/main" count="366" uniqueCount="321">
  <si>
    <t>Приложение 2</t>
  </si>
  <si>
    <t>Приложение 1</t>
  </si>
  <si>
    <t xml:space="preserve">к решению Думы   </t>
  </si>
  <si>
    <t>Гайнского муниципального округа</t>
  </si>
  <si>
    <t>к решению Земского Собрания</t>
  </si>
  <si>
    <t>к решению Думы Гайнского муниципального округа</t>
  </si>
  <si>
    <t xml:space="preserve"> от  ____________ № ______</t>
  </si>
  <si>
    <t xml:space="preserve">от                  № </t>
  </si>
  <si>
    <t>от ___________№</t>
  </si>
  <si>
    <t xml:space="preserve">                                                   Доходы районного бюджета на 2012 год                                                                         </t>
  </si>
  <si>
    <t>Доходы  бюджета Гайнского муниципального округа на 2020 год.</t>
  </si>
  <si>
    <t>Код</t>
  </si>
  <si>
    <t>Наименование кода поступлений в бюджет, группы, подгруппы, статьи, кода экономической классификации доходов</t>
  </si>
  <si>
    <t>Сумма, рублей</t>
  </si>
  <si>
    <t>Изменения</t>
  </si>
  <si>
    <t>2020</t>
  </si>
  <si>
    <t>изменения</t>
  </si>
  <si>
    <t>изменения от 26.08.2020</t>
  </si>
  <si>
    <t>изменения от 22.09.2020</t>
  </si>
  <si>
    <t>изменения от 21.10.2020</t>
  </si>
  <si>
    <t>уточненный план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</si>
  <si>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</si>
  <si>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</si>
  <si>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</si>
  <si>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</si>
  <si>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</si>
  <si>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</si>
  <si>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</si>
  <si>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</si>
  <si>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</si>
  <si>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</si>
  <si>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</si>
  <si>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</si>
  <si>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</si>
  <si>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</si>
  <si>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</si>
  <si>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</si>
  <si>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</si>
  <si>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</si>
  <si>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</si>
  <si>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</si>
  <si>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</si>
  <si>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</si>
  <si>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</si>
  <si>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</si>
  <si>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</si>
  <si>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</si>
  <si>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</si>
  <si>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</si>
  <si>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</si>
  <si>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</si>
  <si>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</si>
  <si>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</si>
  <si>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</si>
  <si>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</si>
  <si>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</si>
  <si>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(мунициальных)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</si>
  <si>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</si>
  <si>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</si>
  <si>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</si>
  <si>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</si>
  <si>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</si>
  <si>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(муниципальных)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</si>
  <si>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</si>
  <si>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</si>
  <si>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</si>
  <si>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</si>
  <si>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</si>
  <si>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</si>
  <si>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</si>
  <si>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</si>
  <si>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</si>
  <si>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</si>
  <si>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</si>
  <si>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(муниципальных)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</si>
  <si>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</si>
  <si>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</si>
  <si>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</si>
  <si>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(муниципальных)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</si>
  <si>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</si>
  <si>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</si>
  <si>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</si>
  <si>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</si>
  <si>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</si>
  <si>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</si>
  <si>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</si>
  <si>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</si>
  <si>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</si>
  <si>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</si>
  <si>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</si>
  <si>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</si>
  <si>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</si>
  <si>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</si>
  <si>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</si>
  <si>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</si>
  <si>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</si>
  <si>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</si>
  <si>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</si>
  <si>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</si>
  <si>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</si>
  <si>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</si>
  <si>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</si>
  <si>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</si>
  <si>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</si>
  <si>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</si>
  <si>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</si>
  <si>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</si>
  <si>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</si>
  <si>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</si>
  <si>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</si>
  <si>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</si>
  <si>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</si>
  <si>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(муниципальных)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</si>
  <si>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</si>
  <si>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</si>
  <si>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</si>
  <si>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 органов управления городских (муниципальных)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</si>
  <si>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</si>
  <si>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</si>
  <si>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</si>
  <si>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(муниципальных)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</si>
  <si>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</si>
  <si>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</si>
  <si>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</si>
  <si>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</si>
  <si>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</si>
  <si>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(муниципальными) округами</t>
  </si>
  <si>
    <t>1 11 09044 04 0000 120</t>
  </si>
  <si>
    <t>Прочие поступления от использования имущества, находящегося в собственности городских (муниципальных)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</si>
  <si>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</si>
  <si>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</si>
  <si>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</si>
  <si>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</si>
  <si>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</si>
  <si>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</si>
  <si>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</si>
  <si>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</si>
  <si>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</si>
  <si>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</si>
  <si>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</si>
  <si>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</si>
  <si>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</si>
  <si>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</si>
  <si>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</si>
  <si>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</si>
  <si>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</si>
  <si>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</si>
  <si>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</si>
  <si>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</si>
  <si>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</si>
  <si>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</si>
  <si>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(муниципальных)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</si>
  <si>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</si>
  <si>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</si>
  <si>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</si>
  <si>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</si>
  <si>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</si>
  <si>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городских (муниципальных) округов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</si>
  <si>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</si>
  <si>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</si>
  <si>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</si>
  <si>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(муниципальных)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</si>
  <si>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</si>
  <si>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</si>
  <si>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</si>
  <si>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</si>
  <si>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</si>
  <si>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(муниципальных)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</si>
  <si>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</si>
  <si>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</si>
  <si>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</si>
  <si>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</si>
  <si>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</si>
  <si>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(муниципальных)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</si>
  <si>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</si>
  <si>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</si>
  <si>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</si>
  <si>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</si>
  <si>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</si>
  <si>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</si>
  <si>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</si>
  <si>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</si>
  <si>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</si>
  <si>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</si>
  <si>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</si>
  <si>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</si>
  <si>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</si>
  <si>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</si>
  <si>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</si>
  <si>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</si>
  <si>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</si>
  <si>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</si>
  <si>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</si>
  <si>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</si>
  <si>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</si>
  <si>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</si>
  <si>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</si>
  <si>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</si>
  <si>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</si>
  <si>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</si>
  <si>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</si>
  <si>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(муниципального) округа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</si>
  <si>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</si>
  <si>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</si>
  <si>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</si>
  <si>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</si>
  <si>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</si>
  <si>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</si>
  <si>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</si>
  <si>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</si>
  <si>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</si>
  <si>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</si>
  <si>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</si>
  <si>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</si>
  <si>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</si>
  <si>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</si>
  <si>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</si>
  <si>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городского (муниципального) округа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</si>
  <si>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</si>
  <si>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</si>
  <si>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</si>
  <si>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</si>
  <si>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</si>
  <si>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</si>
  <si>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</si>
  <si>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(муниципальных) округов на выравнивание бюджетной обеспеченности из бюджета субъекта Российской Федерации</t>
  </si>
  <si>
    <t>2 02 19999 04 0000 150</t>
  </si>
  <si>
    <t>Прочие дотации бюджетам городских (муниципальных) округов</t>
  </si>
  <si>
    <t>2 02 20000 00 0000 150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</si>
  <si>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</si>
  <si>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</si>
  <si>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</si>
  <si>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2 02 25555 04 0000 150</t>
  </si>
  <si>
    <t>Субсидии на реализацию программ формирования современной городской среды</t>
  </si>
  <si>
    <t>2 02 25497 04 0000 150</t>
  </si>
  <si>
    <t xml:space="preserve">Субсидии бюджетам муниципальных районов на реализацию мероприятий по обеспечению жильем молодых семей 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</si>
  <si>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</si>
  <si>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</si>
  <si>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</si>
  <si>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</si>
  <si>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2 02 25519 05 0000 150</t>
  </si>
  <si>
    <t>Субсидия бюджетам муниципальных районов на поддержку отрасли культуры</t>
  </si>
  <si>
    <t>2 02 29999 00 0000 150</t>
  </si>
  <si>
    <t xml:space="preserve">Прочие субсидии </t>
  </si>
  <si>
    <t>2 02 29999 04 0000 150</t>
  </si>
  <si>
    <t>Прочие субсидии бюджетам городских (муниципальных)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</si>
  <si>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</si>
  <si>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</si>
  <si>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</si>
  <si>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</si>
  <si>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</si>
  <si>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</si>
  <si>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</si>
  <si>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</si>
  <si>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</si>
  <si>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</si>
  <si>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</si>
  <si>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</si>
  <si>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2 02 30024 04 0000 150</t>
  </si>
  <si>
    <t>Субвенции бюджетам городских (муниципальных)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</si>
  <si>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</si>
  <si>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</si>
  <si>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</si>
  <si>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</si>
  <si>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</si>
  <si>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</si>
  <si>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</si>
  <si>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</si>
  <si>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</si>
  <si>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</si>
  <si>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</si>
  <si>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</si>
  <si>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</si>
  <si>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</si>
  <si>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</si>
  <si>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</si>
  <si>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</si>
  <si>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</si>
  <si>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2 02 35082 04 0000 150</t>
  </si>
  <si>
    <t>Субвенции бюджетам городских (муниципальных)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</si>
  <si>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</si>
  <si>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(муниципальных)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</si>
  <si>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2 02 35502 04 0000 150</t>
  </si>
  <si>
    <t>Субвенции бюджетам городских (муниципальных) округов на стимулирование развития приоритетных подотраслей  агропромышленного комплекса и развития малых форм хозяйствования</t>
  </si>
  <si>
    <t>2 02 35543 04 0000 150</t>
  </si>
  <si>
    <t>Субвенции бюджетам городских (муниципальных) округов на содействие достижению целевых показателей региональных программ развития агропромышленного комплекса</t>
  </si>
  <si>
    <t>2 02 35930 04 0000 150</t>
  </si>
  <si>
    <t>Субвенции бюджетам городских (муниципальных) округов на государственную регистрацию актов гражданского состояния</t>
  </si>
  <si>
    <t>2 02 39999 00 0000 150</t>
  </si>
  <si>
    <t>Прочие субвенции</t>
  </si>
  <si>
    <t>2 02 39999 04 0000 150</t>
  </si>
  <si>
    <t>Прочие субвенции бюджетам городских (муниципальных) округов</t>
  </si>
  <si>
    <t>2 02 40000 00 0000 150</t>
  </si>
  <si>
    <t>Иные межбюджетные трансферты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</si>
  <si>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</si>
  <si>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</si>
  <si>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</si>
  <si>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</si>
  <si>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2 02 49999 00 0000 150</t>
  </si>
  <si>
    <t xml:space="preserve">Прочие межбюджетные трансферты, передаваемые </t>
  </si>
  <si>
    <t>2 02 45303 04 0000 150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</si>
  <si>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</si>
  <si>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2 02 45304 04 0000 150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</si>
  <si>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</si>
  <si>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2 02 49999 04 0000 150</t>
  </si>
  <si>
    <t>Прочие межбюджетные трансферты, передаваемые бюджетам городских (муниципальных) округов</t>
  </si>
  <si>
    <t>2 07 00000 00 0000 000</t>
  </si>
  <si>
    <t>Прочие безвозмездные поступления</t>
  </si>
  <si>
    <t>2 07 04000 04 0000 150</t>
  </si>
  <si>
    <t>Прочие безвозмездные  поступления в бюджеты городских (муниципальных)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</si>
  <si>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</si>
  <si>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(муниципальных) округов</t>
  </si>
  <si>
    <t>2 07 05030 05 0000 150</t>
  </si>
  <si>
    <t>Прочие безвозмездные поступления в бюдеты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</si>
  <si>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</si>
  <si>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</si>
  <si>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</si>
  <si>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(муниципальных) округов</t>
  </si>
  <si>
    <t xml:space="preserve">Собственные доходы. </t>
  </si>
  <si>
    <t>Всего доходов</t>
  </si>
  <si>
    <t xml:space="preserve"> 01.12.2020 № 116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</si>
</sst>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5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1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4" fontId="9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10" fillId="0" borderId="1" xfId="0" applyNumberFormat="1" applyFont="1" applyBorder="1"/>
    <xf numFmtId="2" fontId="0" fillId="0" borderId="1" xfId="0" applyNumberFormat="1" applyBorder="1"/>
    <xf numFmtId="4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B169"/>
  <sheetViews>
    <sheetView tabSelected="1" topLeftCell="C1" workbookViewId="0">
      <selection activeCell="AC15" sqref="AC15"/>
    </sheetView>
  </sheetViews>
  <sheetFormatPr defaultRowHeight="12.75"/>
  <cols>
    <col min="1" max="1" width="4.7109375" style="1"/>
    <col min="2" max="2" width="21.42578125" style="1"/>
    <col min="3" max="3" width="47.5703125" style="1"/>
    <col min="4" max="5" width="0" style="1" hidden="1"/>
    <col min="6" max="6" width="0" style="2" hidden="1"/>
    <col min="7" max="9" width="0" style="1" hidden="1"/>
    <col min="10" max="10" width="0" style="3" hidden="1"/>
    <col min="11" max="11" width="0" style="4" hidden="1"/>
    <col min="12" max="12" width="0" style="3" hidden="1"/>
    <col min="13" max="28" width="0" style="1" hidden="1"/>
    <col min="29" max="29" width="15.5703125" style="1"/>
    <col min="30" max="30" width="12.7109375" style="1"/>
    <col min="31" max="31" width="16.85546875" style="1" customWidth="1"/>
    <col min="32" max="32" width="12.5703125" style="1"/>
    <col min="33" max="33" width="13.140625" style="1"/>
    <col min="34" max="34" width="12.7109375" style="1"/>
    <col min="35" max="35" width="11.140625" style="1"/>
    <col min="36" max="36" width="6.28515625" style="1"/>
    <col min="37" max="37" width="7.28515625" style="1"/>
    <col min="38" max="38" width="13.28515625" style="1"/>
    <col min="39" max="964" width="6.140625" style="1"/>
    <col min="965" max="968" width="6.42578125"/>
    <col min="969" max="1025" width="8.42578125"/>
  </cols>
  <sheetData>
    <row r="1" spans="1:33">
      <c r="A1"/>
      <c r="B1"/>
      <c r="C1" s="5"/>
      <c r="D1" s="5"/>
      <c r="E1" s="71"/>
      <c r="F1" s="71"/>
      <c r="G1" s="5" t="s">
        <v>0</v>
      </c>
      <c r="H1" s="7"/>
      <c r="I1" s="1" t="s">
        <v>0</v>
      </c>
      <c r="J1"/>
      <c r="K1"/>
      <c r="L1" s="8"/>
      <c r="M1" s="9"/>
      <c r="N1"/>
      <c r="O1" s="74" t="s">
        <v>1</v>
      </c>
      <c r="P1" s="74"/>
      <c r="Q1"/>
      <c r="R1"/>
      <c r="S1" s="5"/>
      <c r="T1" s="9"/>
      <c r="U1"/>
      <c r="V1" s="9" t="s">
        <v>1</v>
      </c>
      <c r="W1"/>
      <c r="X1"/>
      <c r="Y1"/>
      <c r="Z1" s="9"/>
      <c r="AA1"/>
      <c r="AB1"/>
      <c r="AC1"/>
      <c r="AD1" s="9" t="s">
        <v>1</v>
      </c>
      <c r="AE1"/>
      <c r="AF1"/>
      <c r="AG1"/>
    </row>
    <row r="2" spans="1:33">
      <c r="A2"/>
      <c r="B2"/>
      <c r="C2" s="5"/>
      <c r="D2" s="5"/>
      <c r="E2" s="6"/>
      <c r="F2" s="6"/>
      <c r="G2" s="5"/>
      <c r="H2" s="7"/>
      <c r="I2"/>
      <c r="J2"/>
      <c r="K2"/>
      <c r="L2" s="8"/>
      <c r="M2" s="9"/>
      <c r="N2"/>
      <c r="O2" s="10"/>
      <c r="P2" s="10"/>
      <c r="Q2"/>
      <c r="R2"/>
      <c r="S2" s="5"/>
      <c r="T2" s="9"/>
      <c r="U2"/>
      <c r="V2" s="9" t="s">
        <v>2</v>
      </c>
      <c r="W2"/>
      <c r="X2"/>
      <c r="Y2"/>
      <c r="Z2" s="9"/>
      <c r="AA2"/>
      <c r="AB2"/>
      <c r="AC2"/>
      <c r="AD2" s="9" t="s">
        <v>2</v>
      </c>
      <c r="AE2"/>
      <c r="AF2"/>
      <c r="AG2"/>
    </row>
    <row r="3" spans="1:33">
      <c r="A3"/>
      <c r="B3"/>
      <c r="C3" s="5"/>
      <c r="D3" s="5"/>
      <c r="E3" s="6"/>
      <c r="F3" s="6"/>
      <c r="G3" s="5"/>
      <c r="H3" s="7"/>
      <c r="I3"/>
      <c r="J3"/>
      <c r="K3"/>
      <c r="L3" s="8"/>
      <c r="M3" s="9"/>
      <c r="N3"/>
      <c r="O3" s="10"/>
      <c r="P3" s="10"/>
      <c r="Q3"/>
      <c r="R3"/>
      <c r="S3" s="5"/>
      <c r="T3" s="9"/>
      <c r="U3"/>
      <c r="V3" s="9" t="s">
        <v>3</v>
      </c>
      <c r="W3"/>
      <c r="X3"/>
      <c r="Y3"/>
      <c r="Z3" s="9"/>
      <c r="AA3"/>
      <c r="AB3"/>
      <c r="AC3"/>
      <c r="AD3" s="9" t="s">
        <v>3</v>
      </c>
      <c r="AE3"/>
      <c r="AF3"/>
      <c r="AG3"/>
    </row>
    <row r="4" spans="1:33" ht="15" customHeight="1">
      <c r="A4"/>
      <c r="B4"/>
      <c r="C4" s="75"/>
      <c r="D4" s="75"/>
      <c r="E4" s="75"/>
      <c r="F4" s="75"/>
      <c r="G4" s="76" t="s">
        <v>4</v>
      </c>
      <c r="H4" s="76"/>
      <c r="I4" s="76"/>
      <c r="J4"/>
      <c r="K4"/>
      <c r="L4" s="77"/>
      <c r="M4" s="77"/>
      <c r="N4"/>
      <c r="O4" s="78" t="s">
        <v>5</v>
      </c>
      <c r="P4" s="78"/>
      <c r="Q4"/>
      <c r="R4"/>
      <c r="S4" s="5"/>
      <c r="T4" s="9"/>
      <c r="U4"/>
      <c r="V4" s="9" t="s">
        <v>6</v>
      </c>
      <c r="W4"/>
      <c r="X4"/>
      <c r="Y4"/>
      <c r="Z4" s="9"/>
      <c r="AA4"/>
      <c r="AB4"/>
      <c r="AC4"/>
      <c r="AD4" s="79" t="s">
        <v>320</v>
      </c>
      <c r="AE4" s="79"/>
      <c r="AF4"/>
      <c r="AG4"/>
    </row>
    <row r="5" spans="1:33" ht="13.5" hidden="1" customHeight="1">
      <c r="A5"/>
      <c r="B5"/>
      <c r="C5" s="5"/>
      <c r="D5" s="5"/>
      <c r="E5" s="71"/>
      <c r="F5" s="71"/>
      <c r="G5" s="5" t="s">
        <v>7</v>
      </c>
      <c r="H5" s="7"/>
      <c r="I5" s="1" t="s">
        <v>7</v>
      </c>
      <c r="J5"/>
      <c r="K5"/>
      <c r="L5" s="8"/>
      <c r="M5" s="9"/>
      <c r="N5"/>
      <c r="O5" s="9" t="s">
        <v>8</v>
      </c>
      <c r="P5" s="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5" customHeight="1">
      <c r="A6" s="11" t="s">
        <v>9</v>
      </c>
      <c r="B6" s="72" t="s">
        <v>10</v>
      </c>
      <c r="C6" s="72"/>
      <c r="D6" s="11"/>
      <c r="E6" s="7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6.75" hidden="1" customHeight="1">
      <c r="A7"/>
      <c r="B7"/>
      <c r="C7"/>
      <c r="D7" s="13"/>
      <c r="E7" s="7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35.25" customHeight="1">
      <c r="A8" s="73" t="s">
        <v>11</v>
      </c>
      <c r="B8" s="73"/>
      <c r="C8" s="15" t="s">
        <v>12</v>
      </c>
      <c r="D8" s="14" t="s">
        <v>13</v>
      </c>
      <c r="E8" s="16" t="s">
        <v>14</v>
      </c>
      <c r="F8" s="17" t="s">
        <v>14</v>
      </c>
      <c r="G8" s="14" t="s">
        <v>13</v>
      </c>
      <c r="H8" s="16"/>
      <c r="I8" s="18"/>
      <c r="J8" s="19" t="s">
        <v>14</v>
      </c>
      <c r="K8" s="20" t="s">
        <v>13</v>
      </c>
      <c r="L8" s="17" t="s">
        <v>14</v>
      </c>
      <c r="M8" s="21" t="s">
        <v>15</v>
      </c>
      <c r="N8" s="14" t="s">
        <v>16</v>
      </c>
      <c r="O8" s="21" t="s">
        <v>15</v>
      </c>
      <c r="P8" s="14" t="s">
        <v>16</v>
      </c>
      <c r="Q8" s="21" t="s">
        <v>15</v>
      </c>
      <c r="R8" s="14" t="s">
        <v>16</v>
      </c>
      <c r="S8" s="21" t="s">
        <v>15</v>
      </c>
      <c r="T8" s="14" t="s">
        <v>16</v>
      </c>
      <c r="U8" s="21" t="s">
        <v>15</v>
      </c>
      <c r="V8" s="14" t="s">
        <v>16</v>
      </c>
      <c r="W8" s="21" t="s">
        <v>15</v>
      </c>
      <c r="X8" s="14" t="s">
        <v>17</v>
      </c>
      <c r="Y8" s="21" t="s">
        <v>15</v>
      </c>
      <c r="Z8" s="14" t="s">
        <v>18</v>
      </c>
      <c r="AA8" s="21" t="s">
        <v>15</v>
      </c>
      <c r="AB8" s="14" t="s">
        <v>19</v>
      </c>
      <c r="AC8" s="21" t="s">
        <v>15</v>
      </c>
      <c r="AD8" s="15" t="s">
        <v>16</v>
      </c>
      <c r="AE8" s="15" t="s">
        <v>20</v>
      </c>
      <c r="AF8"/>
      <c r="AG8"/>
    </row>
    <row r="9" spans="1:33" ht="14.25" customHeight="1">
      <c r="A9" s="14"/>
      <c r="B9" s="14" t="s">
        <v>21</v>
      </c>
      <c r="C9" s="22" t="s">
        <v>22</v>
      </c>
      <c r="D9" s="23" t="e">
        <f t="shared" ref="D9:K9" si="0">D10+D17+D23+D29+D40+D44+D51+D65+D72+D81+D89</f>
        <v>#REF!</v>
      </c>
      <c r="E9" s="23" t="e">
        <f t="shared" si="0"/>
        <v>#REF!</v>
      </c>
      <c r="F9" s="23" t="e">
        <f t="shared" si="0"/>
        <v>#REF!</v>
      </c>
      <c r="G9" s="23" t="e">
        <f t="shared" si="0"/>
        <v>#REF!</v>
      </c>
      <c r="H9" s="23" t="e">
        <f t="shared" si="0"/>
        <v>#REF!</v>
      </c>
      <c r="I9" s="23" t="e">
        <f t="shared" si="0"/>
        <v>#REF!</v>
      </c>
      <c r="J9" s="24" t="e">
        <f t="shared" si="0"/>
        <v>#REF!</v>
      </c>
      <c r="K9" s="25" t="e">
        <f t="shared" si="0"/>
        <v>#REF!</v>
      </c>
      <c r="L9" s="26"/>
      <c r="M9" s="27">
        <f>M10+M17+M23+M29+M40+M51+M65+M72+M81+M89</f>
        <v>76876200</v>
      </c>
      <c r="N9" s="26"/>
      <c r="O9" s="27">
        <f t="shared" ref="O9:O40" si="1">M9+N9</f>
        <v>76876200</v>
      </c>
      <c r="P9" s="28"/>
      <c r="Q9" s="27">
        <f t="shared" ref="Q9:Q40" si="2">O9+P9</f>
        <v>76876200</v>
      </c>
      <c r="R9" s="28"/>
      <c r="S9" s="27">
        <f t="shared" ref="S9:S40" si="3">Q9+R9</f>
        <v>76876200</v>
      </c>
      <c r="T9" s="28"/>
      <c r="U9" s="27">
        <f t="shared" ref="U9:U40" si="4">S9+T9</f>
        <v>76876200</v>
      </c>
      <c r="V9" s="28"/>
      <c r="W9" s="27">
        <f t="shared" ref="W9:W40" si="5">U9+V9</f>
        <v>76876200</v>
      </c>
      <c r="X9" s="28"/>
      <c r="Y9" s="29">
        <f t="shared" ref="Y9:Y40" si="6">W9+X9</f>
        <v>76876200</v>
      </c>
      <c r="Z9" s="28"/>
      <c r="AA9" s="29">
        <f t="shared" ref="AA9:AA40" si="7">Y9+Z9</f>
        <v>76876200</v>
      </c>
      <c r="AB9" s="28"/>
      <c r="AC9" s="30">
        <f t="shared" ref="AC9:AC40" si="8">AA9+AB9</f>
        <v>76876200</v>
      </c>
      <c r="AD9" s="30">
        <f>AD10+AD17+AD23+AD29+AD40+AD44+AD51+AD65+AD72+AD81+AD89+AD105</f>
        <v>0</v>
      </c>
      <c r="AE9" s="30">
        <f t="shared" ref="AE9:AE40" si="9">AC9+AD9</f>
        <v>76876200</v>
      </c>
      <c r="AF9"/>
      <c r="AG9"/>
    </row>
    <row r="10" spans="1:33" ht="12.75" customHeight="1">
      <c r="A10" s="14">
        <v>182</v>
      </c>
      <c r="B10" s="14" t="s">
        <v>23</v>
      </c>
      <c r="C10" s="22" t="s">
        <v>24</v>
      </c>
      <c r="D10" s="23">
        <f t="shared" ref="D10:K10" si="10">D11</f>
        <v>24341000</v>
      </c>
      <c r="E10" s="23">
        <f t="shared" si="10"/>
        <v>-5000</v>
      </c>
      <c r="F10" s="23">
        <f t="shared" si="10"/>
        <v>0</v>
      </c>
      <c r="G10" s="23">
        <f t="shared" si="10"/>
        <v>24341000</v>
      </c>
      <c r="H10" s="23">
        <f t="shared" si="10"/>
        <v>0</v>
      </c>
      <c r="I10" s="23">
        <f t="shared" si="10"/>
        <v>0</v>
      </c>
      <c r="J10" s="24">
        <f t="shared" si="10"/>
        <v>0</v>
      </c>
      <c r="K10" s="25">
        <f t="shared" si="10"/>
        <v>24341000</v>
      </c>
      <c r="L10" s="26"/>
      <c r="M10" s="27">
        <f>M11</f>
        <v>33100000</v>
      </c>
      <c r="N10" s="26"/>
      <c r="O10" s="27">
        <f t="shared" si="1"/>
        <v>33100000</v>
      </c>
      <c r="P10" s="28"/>
      <c r="Q10" s="27">
        <f t="shared" si="2"/>
        <v>33100000</v>
      </c>
      <c r="R10" s="28"/>
      <c r="S10" s="27">
        <f t="shared" si="3"/>
        <v>33100000</v>
      </c>
      <c r="T10" s="28"/>
      <c r="U10" s="27">
        <f t="shared" si="4"/>
        <v>33100000</v>
      </c>
      <c r="V10" s="28"/>
      <c r="W10" s="27">
        <f t="shared" si="5"/>
        <v>33100000</v>
      </c>
      <c r="X10" s="28"/>
      <c r="Y10" s="29">
        <f t="shared" si="6"/>
        <v>33100000</v>
      </c>
      <c r="Z10" s="28"/>
      <c r="AA10" s="29">
        <f t="shared" si="7"/>
        <v>33100000</v>
      </c>
      <c r="AB10" s="28"/>
      <c r="AC10" s="30">
        <f t="shared" si="8"/>
        <v>33100000</v>
      </c>
      <c r="AD10" s="30">
        <f>AD11</f>
        <v>0</v>
      </c>
      <c r="AE10" s="30">
        <f t="shared" si="9"/>
        <v>33100000</v>
      </c>
      <c r="AF10"/>
      <c r="AG10"/>
    </row>
    <row r="11" spans="1:33" ht="14.25" customHeight="1">
      <c r="A11" s="31">
        <v>182</v>
      </c>
      <c r="B11" s="31" t="s">
        <v>25</v>
      </c>
      <c r="C11" s="32" t="s">
        <v>26</v>
      </c>
      <c r="D11" s="33">
        <f t="shared" ref="D11:K11" si="11">D13+D14+D15+D16</f>
        <v>24341000</v>
      </c>
      <c r="E11" s="33">
        <f t="shared" si="11"/>
        <v>-5000</v>
      </c>
      <c r="F11" s="33">
        <f t="shared" si="11"/>
        <v>0</v>
      </c>
      <c r="G11" s="33">
        <f t="shared" si="11"/>
        <v>24341000</v>
      </c>
      <c r="H11" s="33">
        <f t="shared" si="11"/>
        <v>0</v>
      </c>
      <c r="I11" s="33">
        <f t="shared" si="11"/>
        <v>0</v>
      </c>
      <c r="J11" s="34">
        <f t="shared" si="11"/>
        <v>0</v>
      </c>
      <c r="K11" s="35">
        <f t="shared" si="11"/>
        <v>24341000</v>
      </c>
      <c r="L11" s="26"/>
      <c r="M11" s="36">
        <f>M13+M14+M15+M16</f>
        <v>33100000</v>
      </c>
      <c r="N11" s="26"/>
      <c r="O11" s="36">
        <f t="shared" si="1"/>
        <v>33100000</v>
      </c>
      <c r="P11" s="28"/>
      <c r="Q11" s="36">
        <f t="shared" si="2"/>
        <v>33100000</v>
      </c>
      <c r="R11" s="28"/>
      <c r="S11" s="36">
        <f t="shared" si="3"/>
        <v>33100000</v>
      </c>
      <c r="T11" s="28"/>
      <c r="U11" s="36">
        <f t="shared" si="4"/>
        <v>33100000</v>
      </c>
      <c r="V11" s="28"/>
      <c r="W11" s="36">
        <f t="shared" si="5"/>
        <v>33100000</v>
      </c>
      <c r="X11" s="28"/>
      <c r="Y11" s="29">
        <f t="shared" si="6"/>
        <v>33100000</v>
      </c>
      <c r="Z11" s="28"/>
      <c r="AA11" s="29">
        <f t="shared" si="7"/>
        <v>33100000</v>
      </c>
      <c r="AB11" s="28"/>
      <c r="AC11" s="29">
        <f t="shared" si="8"/>
        <v>33100000</v>
      </c>
      <c r="AD11" s="28">
        <f>AD13+AD14+AD15+AD16</f>
        <v>0</v>
      </c>
      <c r="AE11" s="29">
        <f t="shared" si="9"/>
        <v>33100000</v>
      </c>
      <c r="AF11"/>
      <c r="AG11"/>
    </row>
    <row r="12" spans="1:33" ht="0.75" hidden="1" customHeight="1">
      <c r="A12" s="31">
        <v>182</v>
      </c>
      <c r="B12" s="31" t="s">
        <v>27</v>
      </c>
      <c r="C12" s="32" t="s">
        <v>28</v>
      </c>
      <c r="D12" s="33"/>
      <c r="E12" s="37"/>
      <c r="F12" s="26"/>
      <c r="G12" s="36">
        <f>D12+F12</f>
        <v>0</v>
      </c>
      <c r="H12" s="26"/>
      <c r="I12" s="36"/>
      <c r="J12" s="38"/>
      <c r="K12" s="39"/>
      <c r="L12" s="26"/>
      <c r="M12" s="36">
        <f>K12+L12</f>
        <v>0</v>
      </c>
      <c r="N12" s="26"/>
      <c r="O12" s="36">
        <f t="shared" si="1"/>
        <v>0</v>
      </c>
      <c r="P12" s="28"/>
      <c r="Q12" s="36">
        <f t="shared" si="2"/>
        <v>0</v>
      </c>
      <c r="R12" s="28"/>
      <c r="S12" s="36">
        <f t="shared" si="3"/>
        <v>0</v>
      </c>
      <c r="T12" s="28"/>
      <c r="U12" s="36">
        <f t="shared" si="4"/>
        <v>0</v>
      </c>
      <c r="V12" s="28"/>
      <c r="W12" s="36">
        <f t="shared" si="5"/>
        <v>0</v>
      </c>
      <c r="X12" s="28"/>
      <c r="Y12" s="29">
        <f t="shared" si="6"/>
        <v>0</v>
      </c>
      <c r="Z12" s="28"/>
      <c r="AA12" s="29">
        <f t="shared" si="7"/>
        <v>0</v>
      </c>
      <c r="AB12" s="28"/>
      <c r="AC12" s="29">
        <f t="shared" si="8"/>
        <v>0</v>
      </c>
      <c r="AD12" s="28"/>
      <c r="AE12" s="29">
        <f t="shared" si="9"/>
        <v>0</v>
      </c>
      <c r="AF12"/>
      <c r="AG12"/>
    </row>
    <row r="13" spans="1:33" ht="64.5" customHeight="1">
      <c r="A13" s="31">
        <v>182</v>
      </c>
      <c r="B13" s="31" t="s">
        <v>27</v>
      </c>
      <c r="C13" s="32" t="s">
        <v>29</v>
      </c>
      <c r="D13" s="33">
        <v>24200000</v>
      </c>
      <c r="E13" s="37"/>
      <c r="F13" s="26"/>
      <c r="G13" s="36">
        <f>D13+F13</f>
        <v>24200000</v>
      </c>
      <c r="H13" s="26"/>
      <c r="I13" s="36"/>
      <c r="J13" s="38"/>
      <c r="K13" s="40">
        <f>D13+J13</f>
        <v>24200000</v>
      </c>
      <c r="L13" s="26"/>
      <c r="M13" s="36">
        <v>32800000</v>
      </c>
      <c r="N13" s="26"/>
      <c r="O13" s="36">
        <f t="shared" si="1"/>
        <v>32800000</v>
      </c>
      <c r="P13" s="28"/>
      <c r="Q13" s="36">
        <f t="shared" si="2"/>
        <v>32800000</v>
      </c>
      <c r="R13" s="28"/>
      <c r="S13" s="36">
        <f t="shared" si="3"/>
        <v>32800000</v>
      </c>
      <c r="T13" s="28"/>
      <c r="U13" s="36">
        <f t="shared" si="4"/>
        <v>32800000</v>
      </c>
      <c r="V13" s="28"/>
      <c r="W13" s="36">
        <f t="shared" si="5"/>
        <v>32800000</v>
      </c>
      <c r="X13" s="28"/>
      <c r="Y13" s="29">
        <f t="shared" si="6"/>
        <v>32800000</v>
      </c>
      <c r="Z13" s="28"/>
      <c r="AA13" s="29">
        <f t="shared" si="7"/>
        <v>32800000</v>
      </c>
      <c r="AB13" s="28"/>
      <c r="AC13" s="29">
        <f t="shared" si="8"/>
        <v>32800000</v>
      </c>
      <c r="AD13" s="28"/>
      <c r="AE13" s="29">
        <f t="shared" si="9"/>
        <v>32800000</v>
      </c>
      <c r="AF13"/>
      <c r="AG13"/>
    </row>
    <row r="14" spans="1:33" ht="88.5" customHeight="1">
      <c r="A14" s="31">
        <v>182</v>
      </c>
      <c r="B14" s="31" t="s">
        <v>30</v>
      </c>
      <c r="C14" s="32" t="s">
        <v>31</v>
      </c>
      <c r="D14" s="33">
        <v>36000</v>
      </c>
      <c r="E14" s="41">
        <v>-5000</v>
      </c>
      <c r="F14" s="26"/>
      <c r="G14" s="36">
        <f>D14+F14</f>
        <v>36000</v>
      </c>
      <c r="H14" s="26"/>
      <c r="I14" s="36"/>
      <c r="J14" s="38"/>
      <c r="K14" s="40">
        <f>D14+J14</f>
        <v>36000</v>
      </c>
      <c r="L14" s="26"/>
      <c r="M14" s="36">
        <v>100000</v>
      </c>
      <c r="N14" s="26"/>
      <c r="O14" s="36">
        <f t="shared" si="1"/>
        <v>100000</v>
      </c>
      <c r="P14" s="28"/>
      <c r="Q14" s="36">
        <f t="shared" si="2"/>
        <v>100000</v>
      </c>
      <c r="R14" s="28"/>
      <c r="S14" s="36">
        <f t="shared" si="3"/>
        <v>100000</v>
      </c>
      <c r="T14" s="28"/>
      <c r="U14" s="36">
        <f t="shared" si="4"/>
        <v>100000</v>
      </c>
      <c r="V14" s="28"/>
      <c r="W14" s="36">
        <f t="shared" si="5"/>
        <v>100000</v>
      </c>
      <c r="X14" s="28"/>
      <c r="Y14" s="29">
        <f t="shared" si="6"/>
        <v>100000</v>
      </c>
      <c r="Z14" s="28"/>
      <c r="AA14" s="29">
        <f t="shared" si="7"/>
        <v>100000</v>
      </c>
      <c r="AB14" s="28"/>
      <c r="AC14" s="29">
        <f t="shared" si="8"/>
        <v>100000</v>
      </c>
      <c r="AD14" s="28"/>
      <c r="AE14" s="29">
        <f t="shared" si="9"/>
        <v>100000</v>
      </c>
      <c r="AF14"/>
      <c r="AG14"/>
    </row>
    <row r="15" spans="1:33" ht="39" customHeight="1">
      <c r="A15" s="31">
        <v>182</v>
      </c>
      <c r="B15" s="31" t="s">
        <v>32</v>
      </c>
      <c r="C15" s="32" t="s">
        <v>33</v>
      </c>
      <c r="D15" s="33">
        <v>100000</v>
      </c>
      <c r="E15" s="41"/>
      <c r="F15" s="26"/>
      <c r="G15" s="36">
        <f>D15+F15</f>
        <v>100000</v>
      </c>
      <c r="H15" s="26"/>
      <c r="I15" s="36"/>
      <c r="J15" s="38"/>
      <c r="K15" s="40">
        <f>D15+J15</f>
        <v>100000</v>
      </c>
      <c r="L15" s="26"/>
      <c r="M15" s="36">
        <v>160000</v>
      </c>
      <c r="N15" s="26"/>
      <c r="O15" s="36">
        <f t="shared" si="1"/>
        <v>160000</v>
      </c>
      <c r="P15" s="28"/>
      <c r="Q15" s="36">
        <f t="shared" si="2"/>
        <v>160000</v>
      </c>
      <c r="R15" s="28"/>
      <c r="S15" s="36">
        <f t="shared" si="3"/>
        <v>160000</v>
      </c>
      <c r="T15" s="28"/>
      <c r="U15" s="36">
        <f t="shared" si="4"/>
        <v>160000</v>
      </c>
      <c r="V15" s="28"/>
      <c r="W15" s="36">
        <f t="shared" si="5"/>
        <v>160000</v>
      </c>
      <c r="X15" s="28"/>
      <c r="Y15" s="29">
        <f t="shared" si="6"/>
        <v>160000</v>
      </c>
      <c r="Z15" s="28"/>
      <c r="AA15" s="29">
        <f t="shared" si="7"/>
        <v>160000</v>
      </c>
      <c r="AB15" s="28"/>
      <c r="AC15" s="29">
        <f t="shared" si="8"/>
        <v>160000</v>
      </c>
      <c r="AD15" s="28"/>
      <c r="AE15" s="29">
        <f t="shared" si="9"/>
        <v>160000</v>
      </c>
      <c r="AF15"/>
      <c r="AG15"/>
    </row>
    <row r="16" spans="1:33" ht="77.25" customHeight="1">
      <c r="A16" s="31">
        <v>182</v>
      </c>
      <c r="B16" s="31" t="s">
        <v>34</v>
      </c>
      <c r="C16" s="32" t="s">
        <v>35</v>
      </c>
      <c r="D16" s="33">
        <v>5000</v>
      </c>
      <c r="E16" s="41"/>
      <c r="F16" s="26"/>
      <c r="G16" s="36">
        <f>D16+F16</f>
        <v>5000</v>
      </c>
      <c r="H16" s="26"/>
      <c r="I16" s="36"/>
      <c r="J16" s="38"/>
      <c r="K16" s="40">
        <f>D16+J16</f>
        <v>5000</v>
      </c>
      <c r="L16" s="26"/>
      <c r="M16" s="36">
        <v>40000</v>
      </c>
      <c r="N16" s="26"/>
      <c r="O16" s="36">
        <f t="shared" si="1"/>
        <v>40000</v>
      </c>
      <c r="P16" s="28"/>
      <c r="Q16" s="36">
        <f t="shared" si="2"/>
        <v>40000</v>
      </c>
      <c r="R16" s="28"/>
      <c r="S16" s="36">
        <f t="shared" si="3"/>
        <v>40000</v>
      </c>
      <c r="T16" s="28"/>
      <c r="U16" s="36">
        <f t="shared" si="4"/>
        <v>40000</v>
      </c>
      <c r="V16" s="28"/>
      <c r="W16" s="36">
        <f t="shared" si="5"/>
        <v>40000</v>
      </c>
      <c r="X16" s="28"/>
      <c r="Y16" s="29">
        <f t="shared" si="6"/>
        <v>40000</v>
      </c>
      <c r="Z16" s="28"/>
      <c r="AA16" s="29">
        <f t="shared" si="7"/>
        <v>40000</v>
      </c>
      <c r="AB16" s="28"/>
      <c r="AC16" s="29">
        <f t="shared" si="8"/>
        <v>40000</v>
      </c>
      <c r="AD16" s="28"/>
      <c r="AE16" s="29">
        <f t="shared" si="9"/>
        <v>40000</v>
      </c>
      <c r="AF16"/>
      <c r="AG16"/>
    </row>
    <row r="17" spans="1:33" ht="36.75" customHeight="1">
      <c r="A17" s="14">
        <v>100</v>
      </c>
      <c r="B17" s="14" t="s">
        <v>36</v>
      </c>
      <c r="C17" s="42" t="s">
        <v>37</v>
      </c>
      <c r="D17" s="23">
        <f t="shared" ref="D17:K17" si="12">D18</f>
        <v>8750000</v>
      </c>
      <c r="E17" s="23">
        <f t="shared" si="12"/>
        <v>5000</v>
      </c>
      <c r="F17" s="23">
        <f t="shared" si="12"/>
        <v>0</v>
      </c>
      <c r="G17" s="23">
        <f t="shared" si="12"/>
        <v>8750000</v>
      </c>
      <c r="H17" s="23">
        <f t="shared" si="12"/>
        <v>0</v>
      </c>
      <c r="I17" s="23">
        <f t="shared" si="12"/>
        <v>0</v>
      </c>
      <c r="J17" s="24">
        <f t="shared" si="12"/>
        <v>0</v>
      </c>
      <c r="K17" s="25">
        <f t="shared" si="12"/>
        <v>8750000</v>
      </c>
      <c r="L17" s="26"/>
      <c r="M17" s="27">
        <f>M18</f>
        <v>15102900</v>
      </c>
      <c r="N17" s="26"/>
      <c r="O17" s="36">
        <f t="shared" si="1"/>
        <v>15102900</v>
      </c>
      <c r="P17" s="28"/>
      <c r="Q17" s="36">
        <f t="shared" si="2"/>
        <v>15102900</v>
      </c>
      <c r="R17" s="28"/>
      <c r="S17" s="36">
        <f t="shared" si="3"/>
        <v>15102900</v>
      </c>
      <c r="T17" s="28"/>
      <c r="U17" s="36">
        <f t="shared" si="4"/>
        <v>15102900</v>
      </c>
      <c r="V17" s="28"/>
      <c r="W17" s="36">
        <f t="shared" si="5"/>
        <v>15102900</v>
      </c>
      <c r="X17" s="28"/>
      <c r="Y17" s="29">
        <f t="shared" si="6"/>
        <v>15102900</v>
      </c>
      <c r="Z17" s="28"/>
      <c r="AA17" s="29">
        <f t="shared" si="7"/>
        <v>15102900</v>
      </c>
      <c r="AB17" s="28"/>
      <c r="AC17" s="30">
        <f t="shared" si="8"/>
        <v>15102900</v>
      </c>
      <c r="AD17" s="30">
        <f>AD18</f>
        <v>-900000</v>
      </c>
      <c r="AE17" s="30">
        <f t="shared" si="9"/>
        <v>14202900</v>
      </c>
      <c r="AF17"/>
      <c r="AG17"/>
    </row>
    <row r="18" spans="1:33" ht="27" customHeight="1">
      <c r="A18" s="14">
        <v>100</v>
      </c>
      <c r="B18" s="14" t="s">
        <v>38</v>
      </c>
      <c r="C18" s="42" t="s">
        <v>39</v>
      </c>
      <c r="D18" s="23">
        <f t="shared" ref="D18:K18" si="13">D19+D20+D21+D22</f>
        <v>8750000</v>
      </c>
      <c r="E18" s="23">
        <f t="shared" si="13"/>
        <v>5000</v>
      </c>
      <c r="F18" s="23">
        <f t="shared" si="13"/>
        <v>0</v>
      </c>
      <c r="G18" s="23">
        <f t="shared" si="13"/>
        <v>8750000</v>
      </c>
      <c r="H18" s="23">
        <f t="shared" si="13"/>
        <v>0</v>
      </c>
      <c r="I18" s="23">
        <f t="shared" si="13"/>
        <v>0</v>
      </c>
      <c r="J18" s="24">
        <f t="shared" si="13"/>
        <v>0</v>
      </c>
      <c r="K18" s="25">
        <f t="shared" si="13"/>
        <v>8750000</v>
      </c>
      <c r="L18" s="26"/>
      <c r="M18" s="27">
        <f>M19+M20+M21+M22</f>
        <v>15102900</v>
      </c>
      <c r="N18" s="26"/>
      <c r="O18" s="36">
        <f t="shared" si="1"/>
        <v>15102900</v>
      </c>
      <c r="P18" s="28"/>
      <c r="Q18" s="36">
        <f t="shared" si="2"/>
        <v>15102900</v>
      </c>
      <c r="R18" s="28"/>
      <c r="S18" s="36">
        <f t="shared" si="3"/>
        <v>15102900</v>
      </c>
      <c r="T18" s="28"/>
      <c r="U18" s="36">
        <f t="shared" si="4"/>
        <v>15102900</v>
      </c>
      <c r="V18" s="28"/>
      <c r="W18" s="36">
        <f t="shared" si="5"/>
        <v>15102900</v>
      </c>
      <c r="X18" s="28"/>
      <c r="Y18" s="29">
        <f t="shared" si="6"/>
        <v>15102900</v>
      </c>
      <c r="Z18" s="28"/>
      <c r="AA18" s="29">
        <f t="shared" si="7"/>
        <v>15102900</v>
      </c>
      <c r="AB18" s="28"/>
      <c r="AC18" s="30">
        <f t="shared" si="8"/>
        <v>15102900</v>
      </c>
      <c r="AD18" s="30">
        <f>AD19+AD20+AD21+AD22</f>
        <v>-900000</v>
      </c>
      <c r="AE18" s="30">
        <f t="shared" si="9"/>
        <v>14202900</v>
      </c>
      <c r="AF18"/>
      <c r="AG18"/>
    </row>
    <row r="19" spans="1:33" ht="51" customHeight="1">
      <c r="A19" s="31">
        <v>100</v>
      </c>
      <c r="B19" s="31" t="s">
        <v>40</v>
      </c>
      <c r="C19" s="32" t="s">
        <v>41</v>
      </c>
      <c r="D19" s="33">
        <v>3200000</v>
      </c>
      <c r="E19" s="37"/>
      <c r="F19" s="26"/>
      <c r="G19" s="36">
        <f>D19+F19</f>
        <v>3200000</v>
      </c>
      <c r="H19" s="26"/>
      <c r="I19" s="36"/>
      <c r="J19" s="38"/>
      <c r="K19" s="40">
        <f>D19+J19</f>
        <v>3200000</v>
      </c>
      <c r="L19" s="26"/>
      <c r="M19" s="36">
        <v>6361000</v>
      </c>
      <c r="N19" s="26"/>
      <c r="O19" s="36">
        <f t="shared" si="1"/>
        <v>6361000</v>
      </c>
      <c r="P19" s="28"/>
      <c r="Q19" s="36">
        <f t="shared" si="2"/>
        <v>6361000</v>
      </c>
      <c r="R19" s="28"/>
      <c r="S19" s="36">
        <f t="shared" si="3"/>
        <v>6361000</v>
      </c>
      <c r="T19" s="28"/>
      <c r="U19" s="36">
        <f t="shared" si="4"/>
        <v>6361000</v>
      </c>
      <c r="V19" s="28"/>
      <c r="W19" s="36">
        <f t="shared" si="5"/>
        <v>6361000</v>
      </c>
      <c r="X19" s="28"/>
      <c r="Y19" s="29">
        <f t="shared" si="6"/>
        <v>6361000</v>
      </c>
      <c r="Z19" s="28"/>
      <c r="AA19" s="29">
        <f t="shared" si="7"/>
        <v>6361000</v>
      </c>
      <c r="AB19" s="28"/>
      <c r="AC19" s="29">
        <f t="shared" si="8"/>
        <v>6361000</v>
      </c>
      <c r="AD19" s="29">
        <v>-400000</v>
      </c>
      <c r="AE19" s="29">
        <f t="shared" si="9"/>
        <v>5961000</v>
      </c>
      <c r="AF19"/>
      <c r="AG19"/>
    </row>
    <row r="20" spans="1:33" ht="63" customHeight="1">
      <c r="A20" s="31">
        <v>100</v>
      </c>
      <c r="B20" s="31" t="s">
        <v>42</v>
      </c>
      <c r="C20" s="32" t="s">
        <v>43</v>
      </c>
      <c r="D20" s="33">
        <v>30000</v>
      </c>
      <c r="E20" s="41">
        <v>5000</v>
      </c>
      <c r="F20" s="26"/>
      <c r="G20" s="36">
        <f>D20+F20</f>
        <v>30000</v>
      </c>
      <c r="H20" s="26"/>
      <c r="I20" s="36"/>
      <c r="J20" s="38"/>
      <c r="K20" s="40">
        <f>D20+J20</f>
        <v>30000</v>
      </c>
      <c r="L20" s="26"/>
      <c r="M20" s="36">
        <v>37300</v>
      </c>
      <c r="N20" s="26"/>
      <c r="O20" s="36">
        <f t="shared" si="1"/>
        <v>37300</v>
      </c>
      <c r="P20" s="28"/>
      <c r="Q20" s="36">
        <f t="shared" si="2"/>
        <v>37300</v>
      </c>
      <c r="R20" s="28"/>
      <c r="S20" s="36">
        <f t="shared" si="3"/>
        <v>37300</v>
      </c>
      <c r="T20" s="28"/>
      <c r="U20" s="36">
        <f t="shared" si="4"/>
        <v>37300</v>
      </c>
      <c r="V20" s="28"/>
      <c r="W20" s="36">
        <f t="shared" si="5"/>
        <v>37300</v>
      </c>
      <c r="X20" s="28"/>
      <c r="Y20" s="29">
        <f t="shared" si="6"/>
        <v>37300</v>
      </c>
      <c r="Z20" s="28"/>
      <c r="AA20" s="29">
        <f t="shared" si="7"/>
        <v>37300</v>
      </c>
      <c r="AB20" s="28"/>
      <c r="AC20" s="29">
        <f t="shared" si="8"/>
        <v>37300</v>
      </c>
      <c r="AD20" s="28"/>
      <c r="AE20" s="29">
        <f t="shared" si="9"/>
        <v>37300</v>
      </c>
      <c r="AF20"/>
      <c r="AG20"/>
    </row>
    <row r="21" spans="1:33" ht="49.5" customHeight="1">
      <c r="A21" s="31">
        <v>100</v>
      </c>
      <c r="B21" s="31" t="s">
        <v>44</v>
      </c>
      <c r="C21" s="32" t="s">
        <v>45</v>
      </c>
      <c r="D21" s="33">
        <v>5520000</v>
      </c>
      <c r="E21" s="41"/>
      <c r="F21" s="26"/>
      <c r="G21" s="36">
        <f>D21+F21</f>
        <v>5520000</v>
      </c>
      <c r="H21" s="26"/>
      <c r="I21" s="36"/>
      <c r="J21" s="38"/>
      <c r="K21" s="40">
        <f>D21+J21</f>
        <v>5520000</v>
      </c>
      <c r="L21" s="26"/>
      <c r="M21" s="36">
        <v>8704600</v>
      </c>
      <c r="N21" s="26"/>
      <c r="O21" s="36">
        <f t="shared" si="1"/>
        <v>8704600</v>
      </c>
      <c r="P21" s="28"/>
      <c r="Q21" s="36">
        <f t="shared" si="2"/>
        <v>8704600</v>
      </c>
      <c r="R21" s="28"/>
      <c r="S21" s="36">
        <f t="shared" si="3"/>
        <v>8704600</v>
      </c>
      <c r="T21" s="28"/>
      <c r="U21" s="36">
        <f t="shared" si="4"/>
        <v>8704600</v>
      </c>
      <c r="V21" s="28"/>
      <c r="W21" s="36">
        <f t="shared" si="5"/>
        <v>8704600</v>
      </c>
      <c r="X21" s="28"/>
      <c r="Y21" s="29">
        <f t="shared" si="6"/>
        <v>8704600</v>
      </c>
      <c r="Z21" s="28"/>
      <c r="AA21" s="29">
        <f t="shared" si="7"/>
        <v>8704600</v>
      </c>
      <c r="AB21" s="28"/>
      <c r="AC21" s="29">
        <f t="shared" si="8"/>
        <v>8704600</v>
      </c>
      <c r="AD21" s="29">
        <v>-500000</v>
      </c>
      <c r="AE21" s="29">
        <f t="shared" si="9"/>
        <v>8204600</v>
      </c>
      <c r="AF21"/>
      <c r="AG21"/>
    </row>
    <row r="22" spans="1:33" ht="51" customHeight="1">
      <c r="A22" s="31">
        <v>100</v>
      </c>
      <c r="B22" s="31" t="s">
        <v>46</v>
      </c>
      <c r="C22" s="32" t="s">
        <v>47</v>
      </c>
      <c r="D22" s="33">
        <v>0</v>
      </c>
      <c r="E22" s="41"/>
      <c r="F22" s="26"/>
      <c r="G22" s="36">
        <f>D22+F22</f>
        <v>0</v>
      </c>
      <c r="H22" s="26"/>
      <c r="I22" s="36">
        <f>D22+H22</f>
        <v>0</v>
      </c>
      <c r="J22" s="38"/>
      <c r="K22" s="40">
        <f>D22+J22</f>
        <v>0</v>
      </c>
      <c r="L22" s="26"/>
      <c r="M22" s="36">
        <f>K22+L22</f>
        <v>0</v>
      </c>
      <c r="N22" s="26"/>
      <c r="O22" s="36">
        <f t="shared" si="1"/>
        <v>0</v>
      </c>
      <c r="P22" s="28"/>
      <c r="Q22" s="36">
        <f t="shared" si="2"/>
        <v>0</v>
      </c>
      <c r="R22" s="28"/>
      <c r="S22" s="36">
        <f t="shared" si="3"/>
        <v>0</v>
      </c>
      <c r="T22" s="28"/>
      <c r="U22" s="36">
        <f t="shared" si="4"/>
        <v>0</v>
      </c>
      <c r="V22" s="28"/>
      <c r="W22" s="36">
        <f t="shared" si="5"/>
        <v>0</v>
      </c>
      <c r="X22" s="28"/>
      <c r="Y22" s="29">
        <f t="shared" si="6"/>
        <v>0</v>
      </c>
      <c r="Z22" s="28"/>
      <c r="AA22" s="29">
        <f t="shared" si="7"/>
        <v>0</v>
      </c>
      <c r="AB22" s="28"/>
      <c r="AC22" s="29">
        <f t="shared" si="8"/>
        <v>0</v>
      </c>
      <c r="AD22" s="28"/>
      <c r="AE22" s="29">
        <f t="shared" si="9"/>
        <v>0</v>
      </c>
      <c r="AF22"/>
      <c r="AG22"/>
    </row>
    <row r="23" spans="1:33">
      <c r="A23" s="14">
        <v>182</v>
      </c>
      <c r="B23" s="14" t="s">
        <v>48</v>
      </c>
      <c r="C23" s="22" t="s">
        <v>49</v>
      </c>
      <c r="D23" s="23">
        <f t="shared" ref="D23:K23" si="14">D24</f>
        <v>3200000</v>
      </c>
      <c r="E23" s="23">
        <f t="shared" si="14"/>
        <v>0</v>
      </c>
      <c r="F23" s="23">
        <f t="shared" si="14"/>
        <v>0</v>
      </c>
      <c r="G23" s="23">
        <f t="shared" si="14"/>
        <v>3200000</v>
      </c>
      <c r="H23" s="23">
        <f t="shared" si="14"/>
        <v>0</v>
      </c>
      <c r="I23" s="23">
        <f t="shared" si="14"/>
        <v>0</v>
      </c>
      <c r="J23" s="24">
        <f t="shared" si="14"/>
        <v>0</v>
      </c>
      <c r="K23" s="25">
        <f t="shared" si="14"/>
        <v>3200000</v>
      </c>
      <c r="L23" s="26"/>
      <c r="M23" s="27">
        <f>M24+M27+M28</f>
        <v>3108000</v>
      </c>
      <c r="N23" s="26"/>
      <c r="O23" s="36">
        <f t="shared" si="1"/>
        <v>3108000</v>
      </c>
      <c r="P23" s="28"/>
      <c r="Q23" s="36">
        <f t="shared" si="2"/>
        <v>3108000</v>
      </c>
      <c r="R23" s="28"/>
      <c r="S23" s="36">
        <f t="shared" si="3"/>
        <v>3108000</v>
      </c>
      <c r="T23" s="28"/>
      <c r="U23" s="36">
        <f t="shared" si="4"/>
        <v>3108000</v>
      </c>
      <c r="V23" s="28"/>
      <c r="W23" s="36">
        <f t="shared" si="5"/>
        <v>3108000</v>
      </c>
      <c r="X23" s="28"/>
      <c r="Y23" s="29">
        <f t="shared" si="6"/>
        <v>3108000</v>
      </c>
      <c r="Z23" s="28"/>
      <c r="AA23" s="29">
        <f t="shared" si="7"/>
        <v>3108000</v>
      </c>
      <c r="AB23" s="28"/>
      <c r="AC23" s="30">
        <f t="shared" si="8"/>
        <v>3108000</v>
      </c>
      <c r="AD23" s="30">
        <f>AD24+AD27+AD28</f>
        <v>900000</v>
      </c>
      <c r="AE23" s="30">
        <f t="shared" si="9"/>
        <v>4008000</v>
      </c>
      <c r="AF23"/>
      <c r="AG23"/>
    </row>
    <row r="24" spans="1:33" ht="26.25" customHeight="1">
      <c r="A24" s="31">
        <v>182</v>
      </c>
      <c r="B24" s="31" t="s">
        <v>50</v>
      </c>
      <c r="C24" s="43" t="s">
        <v>51</v>
      </c>
      <c r="D24" s="33">
        <f t="shared" ref="D24:K24" si="15">D26</f>
        <v>3200000</v>
      </c>
      <c r="E24" s="33">
        <f t="shared" si="15"/>
        <v>0</v>
      </c>
      <c r="F24" s="33">
        <f t="shared" si="15"/>
        <v>0</v>
      </c>
      <c r="G24" s="33">
        <f t="shared" si="15"/>
        <v>3200000</v>
      </c>
      <c r="H24" s="33">
        <f t="shared" si="15"/>
        <v>0</v>
      </c>
      <c r="I24" s="33">
        <f t="shared" si="15"/>
        <v>0</v>
      </c>
      <c r="J24" s="34">
        <f t="shared" si="15"/>
        <v>0</v>
      </c>
      <c r="K24" s="35">
        <f t="shared" si="15"/>
        <v>3200000</v>
      </c>
      <c r="L24" s="26"/>
      <c r="M24" s="36">
        <f>M26</f>
        <v>3000000</v>
      </c>
      <c r="N24" s="26"/>
      <c r="O24" s="36">
        <f t="shared" si="1"/>
        <v>3000000</v>
      </c>
      <c r="P24" s="28"/>
      <c r="Q24" s="36">
        <f t="shared" si="2"/>
        <v>3000000</v>
      </c>
      <c r="R24" s="28"/>
      <c r="S24" s="36">
        <f t="shared" si="3"/>
        <v>3000000</v>
      </c>
      <c r="T24" s="28"/>
      <c r="U24" s="36">
        <f t="shared" si="4"/>
        <v>3000000</v>
      </c>
      <c r="V24" s="28"/>
      <c r="W24" s="36">
        <f t="shared" si="5"/>
        <v>3000000</v>
      </c>
      <c r="X24" s="28"/>
      <c r="Y24" s="29">
        <f t="shared" si="6"/>
        <v>3000000</v>
      </c>
      <c r="Z24" s="28"/>
      <c r="AA24" s="29">
        <f t="shared" si="7"/>
        <v>3000000</v>
      </c>
      <c r="AB24" s="28"/>
      <c r="AC24" s="29">
        <f t="shared" si="8"/>
        <v>3000000</v>
      </c>
      <c r="AD24" s="29">
        <f>AD26</f>
        <v>900000</v>
      </c>
      <c r="AE24" s="29">
        <f t="shared" si="9"/>
        <v>3900000</v>
      </c>
      <c r="AF24"/>
      <c r="AG24"/>
    </row>
    <row r="25" spans="1:33" ht="9.75" hidden="1" customHeight="1">
      <c r="A25" s="31"/>
      <c r="B25" s="31" t="s">
        <v>52</v>
      </c>
      <c r="C25" s="43" t="s">
        <v>53</v>
      </c>
      <c r="D25" s="33">
        <v>0</v>
      </c>
      <c r="E25" s="41">
        <v>1000</v>
      </c>
      <c r="F25" s="26"/>
      <c r="G25" s="36">
        <f>D25+F25</f>
        <v>0</v>
      </c>
      <c r="H25" s="26"/>
      <c r="I25" s="36">
        <f>G25+H25</f>
        <v>0</v>
      </c>
      <c r="J25" s="44"/>
      <c r="K25" s="39"/>
      <c r="L25" s="26"/>
      <c r="M25" s="36">
        <f>K25+L25</f>
        <v>0</v>
      </c>
      <c r="N25" s="26"/>
      <c r="O25" s="36">
        <f t="shared" si="1"/>
        <v>0</v>
      </c>
      <c r="P25" s="28"/>
      <c r="Q25" s="36">
        <f t="shared" si="2"/>
        <v>0</v>
      </c>
      <c r="R25" s="28"/>
      <c r="S25" s="36">
        <f t="shared" si="3"/>
        <v>0</v>
      </c>
      <c r="T25" s="28"/>
      <c r="U25" s="36">
        <f t="shared" si="4"/>
        <v>0</v>
      </c>
      <c r="V25" s="28"/>
      <c r="W25" s="36">
        <f t="shared" si="5"/>
        <v>0</v>
      </c>
      <c r="X25" s="28"/>
      <c r="Y25" s="29">
        <f t="shared" si="6"/>
        <v>0</v>
      </c>
      <c r="Z25" s="28"/>
      <c r="AA25" s="29">
        <f t="shared" si="7"/>
        <v>0</v>
      </c>
      <c r="AB25" s="28"/>
      <c r="AC25" s="29">
        <f t="shared" si="8"/>
        <v>0</v>
      </c>
      <c r="AD25" s="28"/>
      <c r="AE25" s="29">
        <f t="shared" si="9"/>
        <v>0</v>
      </c>
      <c r="AF25"/>
      <c r="AG25"/>
    </row>
    <row r="26" spans="1:33" ht="23.25" customHeight="1">
      <c r="A26" s="31">
        <v>182</v>
      </c>
      <c r="B26" s="31" t="s">
        <v>54</v>
      </c>
      <c r="C26" s="43" t="s">
        <v>51</v>
      </c>
      <c r="D26" s="33">
        <v>3200000</v>
      </c>
      <c r="E26" s="41"/>
      <c r="F26" s="26"/>
      <c r="G26" s="36">
        <f>D26+F26</f>
        <v>3200000</v>
      </c>
      <c r="H26" s="26"/>
      <c r="I26" s="36"/>
      <c r="J26" s="38"/>
      <c r="K26" s="40">
        <f>D26+J26</f>
        <v>3200000</v>
      </c>
      <c r="L26" s="26"/>
      <c r="M26" s="36">
        <v>3000000</v>
      </c>
      <c r="N26" s="26"/>
      <c r="O26" s="36">
        <f t="shared" si="1"/>
        <v>3000000</v>
      </c>
      <c r="P26" s="28"/>
      <c r="Q26" s="36">
        <f t="shared" si="2"/>
        <v>3000000</v>
      </c>
      <c r="R26" s="28"/>
      <c r="S26" s="36">
        <f t="shared" si="3"/>
        <v>3000000</v>
      </c>
      <c r="T26" s="28"/>
      <c r="U26" s="36">
        <f t="shared" si="4"/>
        <v>3000000</v>
      </c>
      <c r="V26" s="28"/>
      <c r="W26" s="36">
        <f t="shared" si="5"/>
        <v>3000000</v>
      </c>
      <c r="X26" s="28"/>
      <c r="Y26" s="29">
        <f t="shared" si="6"/>
        <v>3000000</v>
      </c>
      <c r="Z26" s="28"/>
      <c r="AA26" s="29">
        <f t="shared" si="7"/>
        <v>3000000</v>
      </c>
      <c r="AB26" s="28"/>
      <c r="AC26" s="29">
        <f t="shared" si="8"/>
        <v>3000000</v>
      </c>
      <c r="AD26" s="29">
        <v>900000</v>
      </c>
      <c r="AE26" s="29">
        <f t="shared" si="9"/>
        <v>3900000</v>
      </c>
      <c r="AF26"/>
      <c r="AG26"/>
    </row>
    <row r="27" spans="1:33" ht="19.5" customHeight="1">
      <c r="A27" s="31">
        <v>182</v>
      </c>
      <c r="B27" s="31" t="s">
        <v>52</v>
      </c>
      <c r="C27" s="43" t="s">
        <v>53</v>
      </c>
      <c r="D27" s="33"/>
      <c r="E27" s="41"/>
      <c r="F27" s="26"/>
      <c r="G27" s="36"/>
      <c r="H27" s="26"/>
      <c r="I27" s="36"/>
      <c r="J27" s="38"/>
      <c r="K27" s="40"/>
      <c r="L27" s="26"/>
      <c r="M27" s="36">
        <v>8000</v>
      </c>
      <c r="N27" s="26"/>
      <c r="O27" s="36">
        <f t="shared" si="1"/>
        <v>8000</v>
      </c>
      <c r="P27" s="28"/>
      <c r="Q27" s="36">
        <f t="shared" si="2"/>
        <v>8000</v>
      </c>
      <c r="R27" s="28"/>
      <c r="S27" s="36">
        <f t="shared" si="3"/>
        <v>8000</v>
      </c>
      <c r="T27" s="28"/>
      <c r="U27" s="36">
        <f t="shared" si="4"/>
        <v>8000</v>
      </c>
      <c r="V27" s="28"/>
      <c r="W27" s="36">
        <f t="shared" si="5"/>
        <v>8000</v>
      </c>
      <c r="X27" s="28"/>
      <c r="Y27" s="29">
        <f t="shared" si="6"/>
        <v>8000</v>
      </c>
      <c r="Z27" s="28"/>
      <c r="AA27" s="29">
        <f t="shared" si="7"/>
        <v>8000</v>
      </c>
      <c r="AB27" s="28"/>
      <c r="AC27" s="29">
        <f t="shared" si="8"/>
        <v>8000</v>
      </c>
      <c r="AD27" s="28"/>
      <c r="AE27" s="29">
        <f t="shared" si="9"/>
        <v>8000</v>
      </c>
      <c r="AF27"/>
      <c r="AG27"/>
    </row>
    <row r="28" spans="1:33" ht="40.5" customHeight="1">
      <c r="A28" s="31">
        <v>182</v>
      </c>
      <c r="B28" s="31" t="s">
        <v>55</v>
      </c>
      <c r="C28" s="43" t="s">
        <v>56</v>
      </c>
      <c r="D28" s="33"/>
      <c r="E28" s="41"/>
      <c r="F28" s="26"/>
      <c r="G28" s="36"/>
      <c r="H28" s="26"/>
      <c r="I28" s="36"/>
      <c r="J28" s="38"/>
      <c r="K28" s="40"/>
      <c r="L28" s="26"/>
      <c r="M28" s="36">
        <v>100000</v>
      </c>
      <c r="N28" s="26"/>
      <c r="O28" s="36">
        <f t="shared" si="1"/>
        <v>100000</v>
      </c>
      <c r="P28" s="28"/>
      <c r="Q28" s="36">
        <f t="shared" si="2"/>
        <v>100000</v>
      </c>
      <c r="R28" s="28"/>
      <c r="S28" s="36">
        <f t="shared" si="3"/>
        <v>100000</v>
      </c>
      <c r="T28" s="28"/>
      <c r="U28" s="36">
        <f t="shared" si="4"/>
        <v>100000</v>
      </c>
      <c r="V28" s="28"/>
      <c r="W28" s="36">
        <f t="shared" si="5"/>
        <v>100000</v>
      </c>
      <c r="X28" s="28"/>
      <c r="Y28" s="29">
        <f t="shared" si="6"/>
        <v>100000</v>
      </c>
      <c r="Z28" s="28"/>
      <c r="AA28" s="29">
        <f t="shared" si="7"/>
        <v>100000</v>
      </c>
      <c r="AB28" s="28"/>
      <c r="AC28" s="29">
        <f t="shared" si="8"/>
        <v>100000</v>
      </c>
      <c r="AD28" s="28"/>
      <c r="AE28" s="29">
        <f t="shared" si="9"/>
        <v>100000</v>
      </c>
      <c r="AF28"/>
      <c r="AG28"/>
    </row>
    <row r="29" spans="1:33" ht="15.75" customHeight="1">
      <c r="A29" s="14">
        <v>182</v>
      </c>
      <c r="B29" s="14" t="s">
        <v>57</v>
      </c>
      <c r="C29" s="22" t="s">
        <v>58</v>
      </c>
      <c r="D29" s="23">
        <f t="shared" ref="D29:K29" si="16">D32</f>
        <v>5278400</v>
      </c>
      <c r="E29" s="23">
        <f t="shared" si="16"/>
        <v>0</v>
      </c>
      <c r="F29" s="23">
        <f t="shared" si="16"/>
        <v>0</v>
      </c>
      <c r="G29" s="23">
        <f t="shared" si="16"/>
        <v>5278400</v>
      </c>
      <c r="H29" s="23">
        <f t="shared" si="16"/>
        <v>0</v>
      </c>
      <c r="I29" s="23">
        <f t="shared" si="16"/>
        <v>0</v>
      </c>
      <c r="J29" s="24">
        <f t="shared" si="16"/>
        <v>0</v>
      </c>
      <c r="K29" s="25">
        <f t="shared" si="16"/>
        <v>5278400</v>
      </c>
      <c r="L29" s="26"/>
      <c r="M29" s="27">
        <f>M30+M32+M35</f>
        <v>14409000</v>
      </c>
      <c r="N29" s="26"/>
      <c r="O29" s="36">
        <f t="shared" si="1"/>
        <v>14409000</v>
      </c>
      <c r="P29" s="28"/>
      <c r="Q29" s="36">
        <f t="shared" si="2"/>
        <v>14409000</v>
      </c>
      <c r="R29" s="28"/>
      <c r="S29" s="36">
        <f t="shared" si="3"/>
        <v>14409000</v>
      </c>
      <c r="T29" s="28"/>
      <c r="U29" s="36">
        <f t="shared" si="4"/>
        <v>14409000</v>
      </c>
      <c r="V29" s="28"/>
      <c r="W29" s="36">
        <f t="shared" si="5"/>
        <v>14409000</v>
      </c>
      <c r="X29" s="28"/>
      <c r="Y29" s="29">
        <f t="shared" si="6"/>
        <v>14409000</v>
      </c>
      <c r="Z29" s="28"/>
      <c r="AA29" s="29">
        <f t="shared" si="7"/>
        <v>14409000</v>
      </c>
      <c r="AB29" s="28"/>
      <c r="AC29" s="30">
        <f t="shared" si="8"/>
        <v>14409000</v>
      </c>
      <c r="AD29" s="28"/>
      <c r="AE29" s="30">
        <f t="shared" si="9"/>
        <v>14409000</v>
      </c>
      <c r="AF29"/>
      <c r="AG29"/>
    </row>
    <row r="30" spans="1:33" ht="15.75" customHeight="1">
      <c r="A30" s="31">
        <v>182</v>
      </c>
      <c r="B30" s="31" t="s">
        <v>59</v>
      </c>
      <c r="C30" s="43" t="s">
        <v>60</v>
      </c>
      <c r="D30" s="33"/>
      <c r="E30" s="41">
        <v>-196600</v>
      </c>
      <c r="F30" s="26"/>
      <c r="G30" s="36">
        <f>D30+F30</f>
        <v>0</v>
      </c>
      <c r="H30" s="26"/>
      <c r="I30" s="36"/>
      <c r="J30" s="38"/>
      <c r="K30" s="39"/>
      <c r="L30" s="26"/>
      <c r="M30" s="36">
        <f>M31</f>
        <v>1200000</v>
      </c>
      <c r="N30" s="26"/>
      <c r="O30" s="36">
        <f t="shared" si="1"/>
        <v>1200000</v>
      </c>
      <c r="P30" s="28"/>
      <c r="Q30" s="36">
        <f t="shared" si="2"/>
        <v>1200000</v>
      </c>
      <c r="R30" s="28"/>
      <c r="S30" s="36">
        <f t="shared" si="3"/>
        <v>1200000</v>
      </c>
      <c r="T30" s="28"/>
      <c r="U30" s="36">
        <f t="shared" si="4"/>
        <v>1200000</v>
      </c>
      <c r="V30" s="28"/>
      <c r="W30" s="36">
        <f t="shared" si="5"/>
        <v>1200000</v>
      </c>
      <c r="X30" s="28"/>
      <c r="Y30" s="29">
        <f t="shared" si="6"/>
        <v>1200000</v>
      </c>
      <c r="Z30" s="28"/>
      <c r="AA30" s="29">
        <f t="shared" si="7"/>
        <v>1200000</v>
      </c>
      <c r="AB30" s="28"/>
      <c r="AC30" s="29">
        <f t="shared" si="8"/>
        <v>1200000</v>
      </c>
      <c r="AD30" s="28"/>
      <c r="AE30" s="29">
        <f t="shared" si="9"/>
        <v>1200000</v>
      </c>
      <c r="AF30"/>
      <c r="AG30"/>
    </row>
    <row r="31" spans="1:33" ht="51">
      <c r="A31" s="31">
        <v>182</v>
      </c>
      <c r="B31" s="31" t="s">
        <v>61</v>
      </c>
      <c r="C31" s="43" t="s">
        <v>62</v>
      </c>
      <c r="D31" s="33"/>
      <c r="E31" s="41"/>
      <c r="F31" s="26"/>
      <c r="G31" s="36"/>
      <c r="H31" s="26"/>
      <c r="I31" s="36"/>
      <c r="J31" s="38"/>
      <c r="K31" s="39"/>
      <c r="L31" s="26"/>
      <c r="M31" s="36">
        <v>1200000</v>
      </c>
      <c r="N31" s="26"/>
      <c r="O31" s="36">
        <f t="shared" si="1"/>
        <v>1200000</v>
      </c>
      <c r="P31" s="28"/>
      <c r="Q31" s="36">
        <f t="shared" si="2"/>
        <v>1200000</v>
      </c>
      <c r="R31" s="28"/>
      <c r="S31" s="36">
        <f t="shared" si="3"/>
        <v>1200000</v>
      </c>
      <c r="T31" s="28"/>
      <c r="U31" s="36">
        <f t="shared" si="4"/>
        <v>1200000</v>
      </c>
      <c r="V31" s="28"/>
      <c r="W31" s="36">
        <f t="shared" si="5"/>
        <v>1200000</v>
      </c>
      <c r="X31" s="28"/>
      <c r="Y31" s="29">
        <f t="shared" si="6"/>
        <v>1200000</v>
      </c>
      <c r="Z31" s="28"/>
      <c r="AA31" s="29">
        <f t="shared" si="7"/>
        <v>1200000</v>
      </c>
      <c r="AB31" s="28"/>
      <c r="AC31" s="29">
        <f t="shared" si="8"/>
        <v>1200000</v>
      </c>
      <c r="AD31" s="28"/>
      <c r="AE31" s="29">
        <f t="shared" si="9"/>
        <v>1200000</v>
      </c>
      <c r="AF31"/>
      <c r="AG31"/>
    </row>
    <row r="32" spans="1:33">
      <c r="A32" s="31">
        <v>182</v>
      </c>
      <c r="B32" s="31" t="s">
        <v>63</v>
      </c>
      <c r="C32" s="45" t="s">
        <v>64</v>
      </c>
      <c r="D32" s="33">
        <f t="shared" ref="D32:K32" si="17">D33+D34</f>
        <v>5278400</v>
      </c>
      <c r="E32" s="33">
        <f t="shared" si="17"/>
        <v>0</v>
      </c>
      <c r="F32" s="33">
        <f t="shared" si="17"/>
        <v>0</v>
      </c>
      <c r="G32" s="33">
        <f t="shared" si="17"/>
        <v>5278400</v>
      </c>
      <c r="H32" s="33">
        <f t="shared" si="17"/>
        <v>0</v>
      </c>
      <c r="I32" s="33">
        <f t="shared" si="17"/>
        <v>0</v>
      </c>
      <c r="J32" s="34">
        <f t="shared" si="17"/>
        <v>0</v>
      </c>
      <c r="K32" s="35">
        <f t="shared" si="17"/>
        <v>5278400</v>
      </c>
      <c r="L32" s="26"/>
      <c r="M32" s="46">
        <f>M33+M34</f>
        <v>9925000</v>
      </c>
      <c r="N32" s="26"/>
      <c r="O32" s="36">
        <f t="shared" si="1"/>
        <v>9925000</v>
      </c>
      <c r="P32" s="28"/>
      <c r="Q32" s="36">
        <f t="shared" si="2"/>
        <v>9925000</v>
      </c>
      <c r="R32" s="28"/>
      <c r="S32" s="36">
        <f t="shared" si="3"/>
        <v>9925000</v>
      </c>
      <c r="T32" s="28"/>
      <c r="U32" s="36">
        <f t="shared" si="4"/>
        <v>9925000</v>
      </c>
      <c r="V32" s="28"/>
      <c r="W32" s="36">
        <f t="shared" si="5"/>
        <v>9925000</v>
      </c>
      <c r="X32" s="28"/>
      <c r="Y32" s="29">
        <f t="shared" si="6"/>
        <v>9925000</v>
      </c>
      <c r="Z32" s="28"/>
      <c r="AA32" s="29">
        <f t="shared" si="7"/>
        <v>9925000</v>
      </c>
      <c r="AB32" s="28"/>
      <c r="AC32" s="47">
        <f t="shared" si="8"/>
        <v>9925000</v>
      </c>
      <c r="AD32" s="28"/>
      <c r="AE32" s="47">
        <f t="shared" si="9"/>
        <v>9925000</v>
      </c>
      <c r="AF32"/>
      <c r="AG32"/>
    </row>
    <row r="33" spans="1:33">
      <c r="A33" s="31">
        <v>182</v>
      </c>
      <c r="B33" s="31" t="s">
        <v>65</v>
      </c>
      <c r="C33" s="43" t="s">
        <v>66</v>
      </c>
      <c r="D33" s="33">
        <v>800000</v>
      </c>
      <c r="E33" s="41">
        <v>300000</v>
      </c>
      <c r="F33" s="26"/>
      <c r="G33" s="36">
        <f>D33+F33</f>
        <v>800000</v>
      </c>
      <c r="H33" s="26"/>
      <c r="I33" s="36"/>
      <c r="J33" s="38"/>
      <c r="K33" s="40">
        <f>D33+J33</f>
        <v>800000</v>
      </c>
      <c r="L33" s="26"/>
      <c r="M33" s="36">
        <v>1821000</v>
      </c>
      <c r="N33" s="26"/>
      <c r="O33" s="36">
        <f t="shared" si="1"/>
        <v>1821000</v>
      </c>
      <c r="P33" s="28"/>
      <c r="Q33" s="36">
        <f t="shared" si="2"/>
        <v>1821000</v>
      </c>
      <c r="R33" s="28"/>
      <c r="S33" s="36">
        <f t="shared" si="3"/>
        <v>1821000</v>
      </c>
      <c r="T33" s="28"/>
      <c r="U33" s="36">
        <f t="shared" si="4"/>
        <v>1821000</v>
      </c>
      <c r="V33" s="28"/>
      <c r="W33" s="36">
        <f t="shared" si="5"/>
        <v>1821000</v>
      </c>
      <c r="X33" s="28"/>
      <c r="Y33" s="29">
        <f t="shared" si="6"/>
        <v>1821000</v>
      </c>
      <c r="Z33" s="28"/>
      <c r="AA33" s="29">
        <f t="shared" si="7"/>
        <v>1821000</v>
      </c>
      <c r="AB33" s="28"/>
      <c r="AC33" s="29">
        <f t="shared" si="8"/>
        <v>1821000</v>
      </c>
      <c r="AD33" s="28"/>
      <c r="AE33" s="29">
        <f t="shared" si="9"/>
        <v>1821000</v>
      </c>
      <c r="AF33"/>
      <c r="AG33"/>
    </row>
    <row r="34" spans="1:33">
      <c r="A34" s="31">
        <v>182</v>
      </c>
      <c r="B34" s="31" t="s">
        <v>67</v>
      </c>
      <c r="C34" s="43" t="s">
        <v>68</v>
      </c>
      <c r="D34" s="33">
        <v>4478400</v>
      </c>
      <c r="E34" s="41">
        <v>-300000</v>
      </c>
      <c r="F34" s="26"/>
      <c r="G34" s="36">
        <f>D34+F34</f>
        <v>4478400</v>
      </c>
      <c r="H34" s="26"/>
      <c r="I34" s="36"/>
      <c r="J34" s="38"/>
      <c r="K34" s="40">
        <f>D34+J34</f>
        <v>4478400</v>
      </c>
      <c r="L34" s="26"/>
      <c r="M34" s="36">
        <v>8104000</v>
      </c>
      <c r="N34" s="26"/>
      <c r="O34" s="36">
        <f t="shared" si="1"/>
        <v>8104000</v>
      </c>
      <c r="P34" s="28"/>
      <c r="Q34" s="36">
        <f t="shared" si="2"/>
        <v>8104000</v>
      </c>
      <c r="R34" s="28"/>
      <c r="S34" s="36">
        <f t="shared" si="3"/>
        <v>8104000</v>
      </c>
      <c r="T34" s="28"/>
      <c r="U34" s="36">
        <f t="shared" si="4"/>
        <v>8104000</v>
      </c>
      <c r="V34" s="28"/>
      <c r="W34" s="36">
        <f t="shared" si="5"/>
        <v>8104000</v>
      </c>
      <c r="X34" s="28"/>
      <c r="Y34" s="29">
        <f t="shared" si="6"/>
        <v>8104000</v>
      </c>
      <c r="Z34" s="28"/>
      <c r="AA34" s="29">
        <f t="shared" si="7"/>
        <v>8104000</v>
      </c>
      <c r="AB34" s="28"/>
      <c r="AC34" s="29">
        <f t="shared" si="8"/>
        <v>8104000</v>
      </c>
      <c r="AD34" s="28"/>
      <c r="AE34" s="29">
        <f t="shared" si="9"/>
        <v>8104000</v>
      </c>
      <c r="AF34"/>
      <c r="AG34"/>
    </row>
    <row r="35" spans="1:33" ht="15.75" customHeight="1">
      <c r="A35" s="31">
        <v>182</v>
      </c>
      <c r="B35" s="48" t="s">
        <v>69</v>
      </c>
      <c r="C35" s="45" t="s">
        <v>70</v>
      </c>
      <c r="D35" s="33"/>
      <c r="E35" s="41"/>
      <c r="F35" s="26"/>
      <c r="G35" s="36"/>
      <c r="H35" s="26"/>
      <c r="I35" s="36"/>
      <c r="J35" s="38"/>
      <c r="K35" s="40"/>
      <c r="L35" s="26"/>
      <c r="M35" s="46">
        <f>M37+M39</f>
        <v>3284000</v>
      </c>
      <c r="N35" s="26"/>
      <c r="O35" s="36">
        <f t="shared" si="1"/>
        <v>3284000</v>
      </c>
      <c r="P35" s="28"/>
      <c r="Q35" s="36">
        <f t="shared" si="2"/>
        <v>3284000</v>
      </c>
      <c r="R35" s="28"/>
      <c r="S35" s="36">
        <f t="shared" si="3"/>
        <v>3284000</v>
      </c>
      <c r="T35" s="28"/>
      <c r="U35" s="36">
        <f t="shared" si="4"/>
        <v>3284000</v>
      </c>
      <c r="V35" s="28"/>
      <c r="W35" s="36">
        <f t="shared" si="5"/>
        <v>3284000</v>
      </c>
      <c r="X35" s="28"/>
      <c r="Y35" s="29">
        <f t="shared" si="6"/>
        <v>3284000</v>
      </c>
      <c r="Z35" s="28"/>
      <c r="AA35" s="29">
        <f t="shared" si="7"/>
        <v>3284000</v>
      </c>
      <c r="AB35" s="28"/>
      <c r="AC35" s="29">
        <f t="shared" si="8"/>
        <v>3284000</v>
      </c>
      <c r="AD35" s="28"/>
      <c r="AE35" s="29">
        <f t="shared" si="9"/>
        <v>3284000</v>
      </c>
      <c r="AF35"/>
      <c r="AG35"/>
    </row>
    <row r="36" spans="1:33">
      <c r="A36" s="31">
        <v>182</v>
      </c>
      <c r="B36" s="31" t="s">
        <v>71</v>
      </c>
      <c r="C36" s="45" t="s">
        <v>72</v>
      </c>
      <c r="D36" s="33"/>
      <c r="E36" s="41"/>
      <c r="F36" s="26"/>
      <c r="G36" s="36"/>
      <c r="H36" s="26"/>
      <c r="I36" s="36"/>
      <c r="J36" s="38"/>
      <c r="K36" s="40"/>
      <c r="L36" s="26"/>
      <c r="M36" s="46">
        <f>M37</f>
        <v>2140000</v>
      </c>
      <c r="N36" s="26"/>
      <c r="O36" s="36">
        <f t="shared" si="1"/>
        <v>2140000</v>
      </c>
      <c r="P36" s="28"/>
      <c r="Q36" s="36">
        <f t="shared" si="2"/>
        <v>2140000</v>
      </c>
      <c r="R36" s="28"/>
      <c r="S36" s="36">
        <f t="shared" si="3"/>
        <v>2140000</v>
      </c>
      <c r="T36" s="28"/>
      <c r="U36" s="36">
        <f t="shared" si="4"/>
        <v>2140000</v>
      </c>
      <c r="V36" s="28"/>
      <c r="W36" s="36">
        <f t="shared" si="5"/>
        <v>2140000</v>
      </c>
      <c r="X36" s="28"/>
      <c r="Y36" s="29">
        <f t="shared" si="6"/>
        <v>2140000</v>
      </c>
      <c r="Z36" s="28"/>
      <c r="AA36" s="29">
        <f t="shared" si="7"/>
        <v>2140000</v>
      </c>
      <c r="AB36" s="28"/>
      <c r="AC36" s="47">
        <f t="shared" si="8"/>
        <v>2140000</v>
      </c>
      <c r="AD36" s="28"/>
      <c r="AE36" s="47">
        <f t="shared" si="9"/>
        <v>2140000</v>
      </c>
      <c r="AF36"/>
      <c r="AG36"/>
    </row>
    <row r="37" spans="1:33" ht="39" customHeight="1">
      <c r="A37" s="31">
        <v>182</v>
      </c>
      <c r="B37" s="31" t="s">
        <v>73</v>
      </c>
      <c r="C37" s="43" t="s">
        <v>74</v>
      </c>
      <c r="D37" s="33"/>
      <c r="E37" s="41"/>
      <c r="F37" s="26"/>
      <c r="G37" s="36"/>
      <c r="H37" s="26"/>
      <c r="I37" s="36"/>
      <c r="J37" s="38"/>
      <c r="K37" s="40"/>
      <c r="L37" s="26"/>
      <c r="M37" s="36">
        <v>2140000</v>
      </c>
      <c r="N37" s="26"/>
      <c r="O37" s="36">
        <f t="shared" si="1"/>
        <v>2140000</v>
      </c>
      <c r="P37" s="28"/>
      <c r="Q37" s="36">
        <f t="shared" si="2"/>
        <v>2140000</v>
      </c>
      <c r="R37" s="28"/>
      <c r="S37" s="36">
        <f t="shared" si="3"/>
        <v>2140000</v>
      </c>
      <c r="T37" s="28"/>
      <c r="U37" s="36">
        <f t="shared" si="4"/>
        <v>2140000</v>
      </c>
      <c r="V37" s="28"/>
      <c r="W37" s="36">
        <f t="shared" si="5"/>
        <v>2140000</v>
      </c>
      <c r="X37" s="28"/>
      <c r="Y37" s="29">
        <f t="shared" si="6"/>
        <v>2140000</v>
      </c>
      <c r="Z37" s="28"/>
      <c r="AA37" s="29">
        <f t="shared" si="7"/>
        <v>2140000</v>
      </c>
      <c r="AB37" s="28"/>
      <c r="AC37" s="29">
        <f t="shared" si="8"/>
        <v>2140000</v>
      </c>
      <c r="AD37" s="28"/>
      <c r="AE37" s="29">
        <f t="shared" si="9"/>
        <v>2140000</v>
      </c>
      <c r="AF37"/>
      <c r="AG37"/>
    </row>
    <row r="38" spans="1:33">
      <c r="A38" s="31">
        <v>182</v>
      </c>
      <c r="B38" s="48" t="s">
        <v>75</v>
      </c>
      <c r="C38" s="45" t="s">
        <v>76</v>
      </c>
      <c r="D38" s="33"/>
      <c r="E38" s="41"/>
      <c r="F38" s="26"/>
      <c r="G38" s="36"/>
      <c r="H38" s="26"/>
      <c r="I38" s="36"/>
      <c r="J38" s="38"/>
      <c r="K38" s="40"/>
      <c r="L38" s="26"/>
      <c r="M38" s="36">
        <f>M39</f>
        <v>1144000</v>
      </c>
      <c r="N38" s="26"/>
      <c r="O38" s="36">
        <f t="shared" si="1"/>
        <v>1144000</v>
      </c>
      <c r="P38" s="28"/>
      <c r="Q38" s="36">
        <f t="shared" si="2"/>
        <v>1144000</v>
      </c>
      <c r="R38" s="28"/>
      <c r="S38" s="36">
        <f t="shared" si="3"/>
        <v>1144000</v>
      </c>
      <c r="T38" s="28"/>
      <c r="U38" s="36">
        <f t="shared" si="4"/>
        <v>1144000</v>
      </c>
      <c r="V38" s="28"/>
      <c r="W38" s="36">
        <f t="shared" si="5"/>
        <v>1144000</v>
      </c>
      <c r="X38" s="28"/>
      <c r="Y38" s="29">
        <f t="shared" si="6"/>
        <v>1144000</v>
      </c>
      <c r="Z38" s="28"/>
      <c r="AA38" s="29">
        <f t="shared" si="7"/>
        <v>1144000</v>
      </c>
      <c r="AB38" s="28"/>
      <c r="AC38" s="47">
        <f t="shared" si="8"/>
        <v>1144000</v>
      </c>
      <c r="AD38" s="28"/>
      <c r="AE38" s="47">
        <f t="shared" si="9"/>
        <v>1144000</v>
      </c>
      <c r="AF38"/>
      <c r="AG38"/>
    </row>
    <row r="39" spans="1:33" ht="38.25">
      <c r="A39" s="31">
        <v>182</v>
      </c>
      <c r="B39" s="31" t="s">
        <v>77</v>
      </c>
      <c r="C39" s="43" t="s">
        <v>78</v>
      </c>
      <c r="D39" s="33"/>
      <c r="E39" s="41"/>
      <c r="F39" s="26"/>
      <c r="G39" s="36"/>
      <c r="H39" s="26"/>
      <c r="I39" s="36"/>
      <c r="J39" s="38"/>
      <c r="K39" s="40"/>
      <c r="L39" s="26"/>
      <c r="M39" s="36">
        <v>1144000</v>
      </c>
      <c r="N39" s="26"/>
      <c r="O39" s="36">
        <f t="shared" si="1"/>
        <v>1144000</v>
      </c>
      <c r="P39" s="28"/>
      <c r="Q39" s="36">
        <f t="shared" si="2"/>
        <v>1144000</v>
      </c>
      <c r="R39" s="28"/>
      <c r="S39" s="36">
        <f t="shared" si="3"/>
        <v>1144000</v>
      </c>
      <c r="T39" s="28"/>
      <c r="U39" s="36">
        <f t="shared" si="4"/>
        <v>1144000</v>
      </c>
      <c r="V39" s="28"/>
      <c r="W39" s="36">
        <f t="shared" si="5"/>
        <v>1144000</v>
      </c>
      <c r="X39" s="28"/>
      <c r="Y39" s="29">
        <f t="shared" si="6"/>
        <v>1144000</v>
      </c>
      <c r="Z39" s="28"/>
      <c r="AA39" s="29">
        <f t="shared" si="7"/>
        <v>1144000</v>
      </c>
      <c r="AB39" s="28"/>
      <c r="AC39" s="29">
        <f t="shared" si="8"/>
        <v>1144000</v>
      </c>
      <c r="AD39" s="28"/>
      <c r="AE39" s="29">
        <f t="shared" si="9"/>
        <v>1144000</v>
      </c>
      <c r="AF39"/>
      <c r="AG39"/>
    </row>
    <row r="40" spans="1:33" ht="24" customHeight="1">
      <c r="A40" s="14">
        <v>182</v>
      </c>
      <c r="B40" s="14" t="s">
        <v>79</v>
      </c>
      <c r="C40" s="22" t="s">
        <v>80</v>
      </c>
      <c r="D40" s="23">
        <f t="shared" ref="D40:K41" si="18">D41</f>
        <v>800000</v>
      </c>
      <c r="E40" s="23">
        <f t="shared" si="18"/>
        <v>0</v>
      </c>
      <c r="F40" s="23">
        <f t="shared" si="18"/>
        <v>0</v>
      </c>
      <c r="G40" s="23">
        <f t="shared" si="18"/>
        <v>800000</v>
      </c>
      <c r="H40" s="23">
        <f t="shared" si="18"/>
        <v>0</v>
      </c>
      <c r="I40" s="23">
        <f t="shared" si="18"/>
        <v>0</v>
      </c>
      <c r="J40" s="24">
        <f t="shared" si="18"/>
        <v>0</v>
      </c>
      <c r="K40" s="25">
        <f t="shared" si="18"/>
        <v>800000</v>
      </c>
      <c r="L40" s="26"/>
      <c r="M40" s="27">
        <f>M41+M43</f>
        <v>1050000</v>
      </c>
      <c r="N40" s="26"/>
      <c r="O40" s="36">
        <f t="shared" si="1"/>
        <v>1050000</v>
      </c>
      <c r="P40" s="28"/>
      <c r="Q40" s="36">
        <f t="shared" si="2"/>
        <v>1050000</v>
      </c>
      <c r="R40" s="28"/>
      <c r="S40" s="36">
        <f t="shared" si="3"/>
        <v>1050000</v>
      </c>
      <c r="T40" s="28"/>
      <c r="U40" s="36">
        <f t="shared" si="4"/>
        <v>1050000</v>
      </c>
      <c r="V40" s="28"/>
      <c r="W40" s="36">
        <f t="shared" si="5"/>
        <v>1050000</v>
      </c>
      <c r="X40" s="28"/>
      <c r="Y40" s="29">
        <f t="shared" si="6"/>
        <v>1050000</v>
      </c>
      <c r="Z40" s="28"/>
      <c r="AA40" s="29">
        <f t="shared" si="7"/>
        <v>1050000</v>
      </c>
      <c r="AB40" s="28"/>
      <c r="AC40" s="30">
        <f t="shared" si="8"/>
        <v>1050000</v>
      </c>
      <c r="AD40" s="28"/>
      <c r="AE40" s="30">
        <f t="shared" si="9"/>
        <v>1050000</v>
      </c>
      <c r="AF40"/>
      <c r="AG40"/>
    </row>
    <row r="41" spans="1:33" ht="25.5">
      <c r="A41" s="14">
        <v>182</v>
      </c>
      <c r="B41" s="31" t="s">
        <v>81</v>
      </c>
      <c r="C41" s="43" t="s">
        <v>82</v>
      </c>
      <c r="D41" s="33">
        <f t="shared" si="18"/>
        <v>800000</v>
      </c>
      <c r="E41" s="33">
        <f t="shared" si="18"/>
        <v>0</v>
      </c>
      <c r="F41" s="33">
        <f t="shared" si="18"/>
        <v>0</v>
      </c>
      <c r="G41" s="33">
        <f t="shared" si="18"/>
        <v>800000</v>
      </c>
      <c r="H41" s="33">
        <f t="shared" si="18"/>
        <v>0</v>
      </c>
      <c r="I41" s="33">
        <f t="shared" si="18"/>
        <v>0</v>
      </c>
      <c r="J41" s="34">
        <f t="shared" si="18"/>
        <v>0</v>
      </c>
      <c r="K41" s="35">
        <f t="shared" si="18"/>
        <v>800000</v>
      </c>
      <c r="L41" s="26"/>
      <c r="M41" s="36">
        <f>M42</f>
        <v>980000</v>
      </c>
      <c r="N41" s="26"/>
      <c r="O41" s="36">
        <f t="shared" ref="O41:O72" si="19">M41+N41</f>
        <v>980000</v>
      </c>
      <c r="P41" s="28"/>
      <c r="Q41" s="36">
        <f t="shared" ref="Q41:Q72" si="20">O41+P41</f>
        <v>980000</v>
      </c>
      <c r="R41" s="28"/>
      <c r="S41" s="36">
        <f t="shared" ref="S41:S72" si="21">Q41+R41</f>
        <v>980000</v>
      </c>
      <c r="T41" s="28"/>
      <c r="U41" s="36">
        <f t="shared" ref="U41:U72" si="22">S41+T41</f>
        <v>980000</v>
      </c>
      <c r="V41" s="28"/>
      <c r="W41" s="36">
        <f t="shared" ref="W41:W72" si="23">U41+V41</f>
        <v>980000</v>
      </c>
      <c r="X41" s="28"/>
      <c r="Y41" s="29">
        <f t="shared" ref="Y41:Y72" si="24">W41+X41</f>
        <v>980000</v>
      </c>
      <c r="Z41" s="28"/>
      <c r="AA41" s="29">
        <f t="shared" ref="AA41:AA72" si="25">Y41+Z41</f>
        <v>980000</v>
      </c>
      <c r="AB41" s="28"/>
      <c r="AC41" s="29">
        <f t="shared" ref="AC41:AC72" si="26">AA41+AB41</f>
        <v>980000</v>
      </c>
      <c r="AD41" s="28"/>
      <c r="AE41" s="29">
        <f t="shared" ref="AE41:AE72" si="27">AC41+AD41</f>
        <v>980000</v>
      </c>
      <c r="AF41"/>
      <c r="AG41"/>
    </row>
    <row r="42" spans="1:33" ht="41.25" customHeight="1">
      <c r="A42" s="31">
        <v>182</v>
      </c>
      <c r="B42" s="31" t="s">
        <v>83</v>
      </c>
      <c r="C42" s="43" t="s">
        <v>84</v>
      </c>
      <c r="D42" s="33">
        <v>800000</v>
      </c>
      <c r="E42" s="37"/>
      <c r="F42" s="26"/>
      <c r="G42" s="36">
        <f t="shared" ref="G42:G50" si="28">D42+F42</f>
        <v>800000</v>
      </c>
      <c r="H42" s="26"/>
      <c r="I42" s="36"/>
      <c r="J42" s="38"/>
      <c r="K42" s="39">
        <f>D42+J42</f>
        <v>800000</v>
      </c>
      <c r="L42" s="26"/>
      <c r="M42" s="36">
        <v>980000</v>
      </c>
      <c r="N42" s="26"/>
      <c r="O42" s="36">
        <f t="shared" si="19"/>
        <v>980000</v>
      </c>
      <c r="P42" s="28"/>
      <c r="Q42" s="36">
        <f t="shared" si="20"/>
        <v>980000</v>
      </c>
      <c r="R42" s="28"/>
      <c r="S42" s="36">
        <f t="shared" si="21"/>
        <v>980000</v>
      </c>
      <c r="T42" s="28"/>
      <c r="U42" s="36">
        <f t="shared" si="22"/>
        <v>980000</v>
      </c>
      <c r="V42" s="28"/>
      <c r="W42" s="36">
        <f t="shared" si="23"/>
        <v>980000</v>
      </c>
      <c r="X42" s="28"/>
      <c r="Y42" s="29">
        <f t="shared" si="24"/>
        <v>980000</v>
      </c>
      <c r="Z42" s="28"/>
      <c r="AA42" s="29">
        <f t="shared" si="25"/>
        <v>980000</v>
      </c>
      <c r="AB42" s="28"/>
      <c r="AC42" s="29">
        <f t="shared" si="26"/>
        <v>980000</v>
      </c>
      <c r="AD42" s="28"/>
      <c r="AE42" s="29">
        <f t="shared" si="27"/>
        <v>980000</v>
      </c>
      <c r="AF42"/>
      <c r="AG42"/>
    </row>
    <row r="43" spans="1:33" ht="64.5" customHeight="1">
      <c r="A43" s="31">
        <v>715</v>
      </c>
      <c r="B43" s="31" t="s">
        <v>85</v>
      </c>
      <c r="C43" s="43" t="s">
        <v>86</v>
      </c>
      <c r="D43" s="33"/>
      <c r="E43" s="37"/>
      <c r="F43" s="26"/>
      <c r="G43" s="36">
        <f t="shared" si="28"/>
        <v>0</v>
      </c>
      <c r="H43" s="26"/>
      <c r="I43" s="36"/>
      <c r="J43" s="44"/>
      <c r="K43" s="39"/>
      <c r="L43" s="26"/>
      <c r="M43" s="36">
        <v>70000</v>
      </c>
      <c r="N43" s="26"/>
      <c r="O43" s="36">
        <f t="shared" si="19"/>
        <v>70000</v>
      </c>
      <c r="P43" s="28"/>
      <c r="Q43" s="36">
        <f t="shared" si="20"/>
        <v>70000</v>
      </c>
      <c r="R43" s="28"/>
      <c r="S43" s="36">
        <f t="shared" si="21"/>
        <v>70000</v>
      </c>
      <c r="T43" s="28"/>
      <c r="U43" s="36">
        <f t="shared" si="22"/>
        <v>70000</v>
      </c>
      <c r="V43" s="28"/>
      <c r="W43" s="36">
        <f t="shared" si="23"/>
        <v>70000</v>
      </c>
      <c r="X43" s="28"/>
      <c r="Y43" s="29">
        <f t="shared" si="24"/>
        <v>70000</v>
      </c>
      <c r="Z43" s="28"/>
      <c r="AA43" s="29">
        <f t="shared" si="25"/>
        <v>70000</v>
      </c>
      <c r="AB43" s="28"/>
      <c r="AC43" s="29">
        <f t="shared" si="26"/>
        <v>70000</v>
      </c>
      <c r="AD43" s="28"/>
      <c r="AE43" s="29">
        <f t="shared" si="27"/>
        <v>70000</v>
      </c>
      <c r="AF43"/>
      <c r="AG43"/>
    </row>
    <row r="44" spans="1:33" ht="45" customHeight="1">
      <c r="A44" s="14">
        <v>182</v>
      </c>
      <c r="B44" s="14" t="s">
        <v>87</v>
      </c>
      <c r="C44" s="22" t="s">
        <v>88</v>
      </c>
      <c r="D44" s="23"/>
      <c r="E44" s="37"/>
      <c r="F44" s="26"/>
      <c r="G44" s="36">
        <f t="shared" si="28"/>
        <v>0</v>
      </c>
      <c r="H44" s="26"/>
      <c r="I44" s="36"/>
      <c r="J44" s="44"/>
      <c r="K44" s="39"/>
      <c r="L44" s="26"/>
      <c r="M44" s="36">
        <f t="shared" ref="M44:M50" si="29">K44+L44</f>
        <v>0</v>
      </c>
      <c r="N44" s="26"/>
      <c r="O44" s="36">
        <f t="shared" si="19"/>
        <v>0</v>
      </c>
      <c r="P44" s="28"/>
      <c r="Q44" s="36">
        <f t="shared" si="20"/>
        <v>0</v>
      </c>
      <c r="R44" s="28"/>
      <c r="S44" s="36">
        <f t="shared" si="21"/>
        <v>0</v>
      </c>
      <c r="T44" s="28"/>
      <c r="U44" s="36">
        <f t="shared" si="22"/>
        <v>0</v>
      </c>
      <c r="V44" s="28"/>
      <c r="W44" s="36">
        <f t="shared" si="23"/>
        <v>0</v>
      </c>
      <c r="X44" s="28"/>
      <c r="Y44" s="29">
        <f t="shared" si="24"/>
        <v>0</v>
      </c>
      <c r="Z44" s="28"/>
      <c r="AA44" s="29">
        <f t="shared" si="25"/>
        <v>0</v>
      </c>
      <c r="AB44" s="28"/>
      <c r="AC44" s="30">
        <f t="shared" si="26"/>
        <v>0</v>
      </c>
      <c r="AD44" s="28"/>
      <c r="AE44" s="30">
        <f t="shared" si="27"/>
        <v>0</v>
      </c>
      <c r="AF44"/>
      <c r="AG44"/>
    </row>
    <row r="45" spans="1:33" ht="1.5" hidden="1" customHeight="1">
      <c r="A45" s="31">
        <v>182</v>
      </c>
      <c r="B45" s="31" t="s">
        <v>89</v>
      </c>
      <c r="C45" s="43" t="s">
        <v>90</v>
      </c>
      <c r="D45" s="49"/>
      <c r="E45" s="37"/>
      <c r="F45" s="26"/>
      <c r="G45" s="36">
        <f t="shared" si="28"/>
        <v>0</v>
      </c>
      <c r="H45" s="26"/>
      <c r="I45" s="36"/>
      <c r="J45" s="44"/>
      <c r="K45" s="39"/>
      <c r="L45" s="26"/>
      <c r="M45" s="36">
        <f t="shared" si="29"/>
        <v>0</v>
      </c>
      <c r="N45" s="26"/>
      <c r="O45" s="36">
        <f t="shared" si="19"/>
        <v>0</v>
      </c>
      <c r="P45" s="28"/>
      <c r="Q45" s="36">
        <f t="shared" si="20"/>
        <v>0</v>
      </c>
      <c r="R45" s="28"/>
      <c r="S45" s="36">
        <f t="shared" si="21"/>
        <v>0</v>
      </c>
      <c r="T45" s="28"/>
      <c r="U45" s="36">
        <f t="shared" si="22"/>
        <v>0</v>
      </c>
      <c r="V45" s="28"/>
      <c r="W45" s="36">
        <f t="shared" si="23"/>
        <v>0</v>
      </c>
      <c r="X45" s="28"/>
      <c r="Y45" s="29">
        <f t="shared" si="24"/>
        <v>0</v>
      </c>
      <c r="Z45" s="28"/>
      <c r="AA45" s="29">
        <f t="shared" si="25"/>
        <v>0</v>
      </c>
      <c r="AB45" s="28"/>
      <c r="AC45" s="29">
        <f t="shared" si="26"/>
        <v>0</v>
      </c>
      <c r="AD45" s="28"/>
      <c r="AE45" s="29">
        <f t="shared" si="27"/>
        <v>0</v>
      </c>
      <c r="AF45"/>
      <c r="AG45"/>
    </row>
    <row r="46" spans="1:33" ht="26.25" hidden="1" customHeight="1">
      <c r="A46" s="31">
        <v>182</v>
      </c>
      <c r="B46" s="31" t="s">
        <v>91</v>
      </c>
      <c r="C46" s="43" t="s">
        <v>92</v>
      </c>
      <c r="D46" s="49"/>
      <c r="E46" s="37"/>
      <c r="F46" s="26"/>
      <c r="G46" s="36">
        <f t="shared" si="28"/>
        <v>0</v>
      </c>
      <c r="H46" s="26"/>
      <c r="I46" s="36"/>
      <c r="J46" s="44"/>
      <c r="K46" s="39"/>
      <c r="L46" s="26"/>
      <c r="M46" s="36">
        <f t="shared" si="29"/>
        <v>0</v>
      </c>
      <c r="N46" s="26"/>
      <c r="O46" s="36">
        <f t="shared" si="19"/>
        <v>0</v>
      </c>
      <c r="P46" s="28"/>
      <c r="Q46" s="36">
        <f t="shared" si="20"/>
        <v>0</v>
      </c>
      <c r="R46" s="28"/>
      <c r="S46" s="36">
        <f t="shared" si="21"/>
        <v>0</v>
      </c>
      <c r="T46" s="28"/>
      <c r="U46" s="36">
        <f t="shared" si="22"/>
        <v>0</v>
      </c>
      <c r="V46" s="28"/>
      <c r="W46" s="36">
        <f t="shared" si="23"/>
        <v>0</v>
      </c>
      <c r="X46" s="28"/>
      <c r="Y46" s="29">
        <f t="shared" si="24"/>
        <v>0</v>
      </c>
      <c r="Z46" s="28"/>
      <c r="AA46" s="29">
        <f t="shared" si="25"/>
        <v>0</v>
      </c>
      <c r="AB46" s="28"/>
      <c r="AC46" s="29">
        <f t="shared" si="26"/>
        <v>0</v>
      </c>
      <c r="AD46" s="28"/>
      <c r="AE46" s="29">
        <f t="shared" si="27"/>
        <v>0</v>
      </c>
      <c r="AF46"/>
      <c r="AG46"/>
    </row>
    <row r="47" spans="1:33" ht="29.25" hidden="1" customHeight="1">
      <c r="A47" s="31">
        <v>182</v>
      </c>
      <c r="B47" s="31" t="s">
        <v>93</v>
      </c>
      <c r="C47" s="43" t="s">
        <v>94</v>
      </c>
      <c r="D47" s="49"/>
      <c r="E47" s="37"/>
      <c r="F47" s="26"/>
      <c r="G47" s="36">
        <f t="shared" si="28"/>
        <v>0</v>
      </c>
      <c r="H47" s="26"/>
      <c r="I47" s="36"/>
      <c r="J47" s="44"/>
      <c r="K47" s="39"/>
      <c r="L47" s="26"/>
      <c r="M47" s="36">
        <f t="shared" si="29"/>
        <v>0</v>
      </c>
      <c r="N47" s="26"/>
      <c r="O47" s="36">
        <f t="shared" si="19"/>
        <v>0</v>
      </c>
      <c r="P47" s="28"/>
      <c r="Q47" s="36">
        <f t="shared" si="20"/>
        <v>0</v>
      </c>
      <c r="R47" s="28"/>
      <c r="S47" s="36">
        <f t="shared" si="21"/>
        <v>0</v>
      </c>
      <c r="T47" s="28"/>
      <c r="U47" s="36">
        <f t="shared" si="22"/>
        <v>0</v>
      </c>
      <c r="V47" s="28"/>
      <c r="W47" s="36">
        <f t="shared" si="23"/>
        <v>0</v>
      </c>
      <c r="X47" s="28"/>
      <c r="Y47" s="29">
        <f t="shared" si="24"/>
        <v>0</v>
      </c>
      <c r="Z47" s="28"/>
      <c r="AA47" s="29">
        <f t="shared" si="25"/>
        <v>0</v>
      </c>
      <c r="AB47" s="28"/>
      <c r="AC47" s="29">
        <f t="shared" si="26"/>
        <v>0</v>
      </c>
      <c r="AD47" s="28"/>
      <c r="AE47" s="29">
        <f t="shared" si="27"/>
        <v>0</v>
      </c>
      <c r="AF47"/>
      <c r="AG47"/>
    </row>
    <row r="48" spans="1:33" ht="13.5" hidden="1" customHeight="1">
      <c r="A48" s="31">
        <v>182</v>
      </c>
      <c r="B48" s="31" t="s">
        <v>95</v>
      </c>
      <c r="C48" s="43" t="s">
        <v>96</v>
      </c>
      <c r="D48" s="33"/>
      <c r="E48" s="37"/>
      <c r="F48" s="26"/>
      <c r="G48" s="36">
        <f t="shared" si="28"/>
        <v>0</v>
      </c>
      <c r="H48" s="26"/>
      <c r="I48" s="36"/>
      <c r="J48" s="44"/>
      <c r="K48" s="39"/>
      <c r="L48" s="26"/>
      <c r="M48" s="36">
        <f t="shared" si="29"/>
        <v>0</v>
      </c>
      <c r="N48" s="26"/>
      <c r="O48" s="36">
        <f t="shared" si="19"/>
        <v>0</v>
      </c>
      <c r="P48" s="28"/>
      <c r="Q48" s="36">
        <f t="shared" si="20"/>
        <v>0</v>
      </c>
      <c r="R48" s="28"/>
      <c r="S48" s="36">
        <f t="shared" si="21"/>
        <v>0</v>
      </c>
      <c r="T48" s="28"/>
      <c r="U48" s="36">
        <f t="shared" si="22"/>
        <v>0</v>
      </c>
      <c r="V48" s="28"/>
      <c r="W48" s="36">
        <f t="shared" si="23"/>
        <v>0</v>
      </c>
      <c r="X48" s="28"/>
      <c r="Y48" s="29">
        <f t="shared" si="24"/>
        <v>0</v>
      </c>
      <c r="Z48" s="28"/>
      <c r="AA48" s="29">
        <f t="shared" si="25"/>
        <v>0</v>
      </c>
      <c r="AB48" s="28"/>
      <c r="AC48" s="29">
        <f t="shared" si="26"/>
        <v>0</v>
      </c>
      <c r="AD48" s="28"/>
      <c r="AE48" s="29">
        <f t="shared" si="27"/>
        <v>0</v>
      </c>
      <c r="AF48"/>
      <c r="AG48"/>
    </row>
    <row r="49" spans="1:33" ht="26.25" hidden="1" customHeight="1">
      <c r="A49" s="31">
        <v>182</v>
      </c>
      <c r="B49" s="31" t="s">
        <v>97</v>
      </c>
      <c r="C49" s="43" t="s">
        <v>98</v>
      </c>
      <c r="D49" s="33"/>
      <c r="E49" s="37"/>
      <c r="F49" s="26"/>
      <c r="G49" s="36">
        <f t="shared" si="28"/>
        <v>0</v>
      </c>
      <c r="H49" s="26"/>
      <c r="I49" s="36"/>
      <c r="J49" s="44"/>
      <c r="K49" s="39"/>
      <c r="L49" s="26"/>
      <c r="M49" s="36">
        <f t="shared" si="29"/>
        <v>0</v>
      </c>
      <c r="N49" s="26"/>
      <c r="O49" s="36">
        <f t="shared" si="19"/>
        <v>0</v>
      </c>
      <c r="P49" s="28"/>
      <c r="Q49" s="36">
        <f t="shared" si="20"/>
        <v>0</v>
      </c>
      <c r="R49" s="28"/>
      <c r="S49" s="36">
        <f t="shared" si="21"/>
        <v>0</v>
      </c>
      <c r="T49" s="28"/>
      <c r="U49" s="36">
        <f t="shared" si="22"/>
        <v>0</v>
      </c>
      <c r="V49" s="28"/>
      <c r="W49" s="36">
        <f t="shared" si="23"/>
        <v>0</v>
      </c>
      <c r="X49" s="28"/>
      <c r="Y49" s="29">
        <f t="shared" si="24"/>
        <v>0</v>
      </c>
      <c r="Z49" s="28"/>
      <c r="AA49" s="29">
        <f t="shared" si="25"/>
        <v>0</v>
      </c>
      <c r="AB49" s="28"/>
      <c r="AC49" s="29">
        <f t="shared" si="26"/>
        <v>0</v>
      </c>
      <c r="AD49" s="28"/>
      <c r="AE49" s="29">
        <f t="shared" si="27"/>
        <v>0</v>
      </c>
      <c r="AF49"/>
      <c r="AG49"/>
    </row>
    <row r="50" spans="1:33" ht="10.5" hidden="1" customHeight="1">
      <c r="A50" s="31"/>
      <c r="B50" s="31" t="s">
        <v>99</v>
      </c>
      <c r="C50" s="43" t="s">
        <v>100</v>
      </c>
      <c r="D50" s="33"/>
      <c r="E50" s="37"/>
      <c r="F50" s="26"/>
      <c r="G50" s="36">
        <f t="shared" si="28"/>
        <v>0</v>
      </c>
      <c r="H50" s="26"/>
      <c r="I50" s="36"/>
      <c r="J50" s="44"/>
      <c r="K50" s="39"/>
      <c r="L50" s="26"/>
      <c r="M50" s="36">
        <f t="shared" si="29"/>
        <v>0</v>
      </c>
      <c r="N50" s="26"/>
      <c r="O50" s="36">
        <f t="shared" si="19"/>
        <v>0</v>
      </c>
      <c r="P50" s="28"/>
      <c r="Q50" s="36">
        <f t="shared" si="20"/>
        <v>0</v>
      </c>
      <c r="R50" s="28"/>
      <c r="S50" s="36">
        <f t="shared" si="21"/>
        <v>0</v>
      </c>
      <c r="T50" s="28"/>
      <c r="U50" s="36">
        <f t="shared" si="22"/>
        <v>0</v>
      </c>
      <c r="V50" s="28"/>
      <c r="W50" s="36">
        <f t="shared" si="23"/>
        <v>0</v>
      </c>
      <c r="X50" s="28"/>
      <c r="Y50" s="29">
        <f t="shared" si="24"/>
        <v>0</v>
      </c>
      <c r="Z50" s="28"/>
      <c r="AA50" s="29">
        <f t="shared" si="25"/>
        <v>0</v>
      </c>
      <c r="AB50" s="28"/>
      <c r="AC50" s="29">
        <f t="shared" si="26"/>
        <v>0</v>
      </c>
      <c r="AD50" s="28"/>
      <c r="AE50" s="29">
        <f t="shared" si="27"/>
        <v>0</v>
      </c>
      <c r="AF50"/>
      <c r="AG50"/>
    </row>
    <row r="51" spans="1:33" ht="42.75" customHeight="1">
      <c r="A51" s="14">
        <v>715</v>
      </c>
      <c r="B51" s="14" t="s">
        <v>101</v>
      </c>
      <c r="C51" s="22" t="s">
        <v>102</v>
      </c>
      <c r="D51" s="23">
        <f t="shared" ref="D51:K51" si="30">D52+D54+D63</f>
        <v>1665600</v>
      </c>
      <c r="E51" s="23">
        <f t="shared" si="30"/>
        <v>53600</v>
      </c>
      <c r="F51" s="23">
        <f t="shared" si="30"/>
        <v>0</v>
      </c>
      <c r="G51" s="23">
        <f t="shared" si="30"/>
        <v>1610300</v>
      </c>
      <c r="H51" s="23">
        <f t="shared" si="30"/>
        <v>0</v>
      </c>
      <c r="I51" s="23">
        <f t="shared" si="30"/>
        <v>0</v>
      </c>
      <c r="J51" s="24">
        <f t="shared" si="30"/>
        <v>0</v>
      </c>
      <c r="K51" s="25">
        <f t="shared" si="30"/>
        <v>1665600</v>
      </c>
      <c r="L51" s="26"/>
      <c r="M51" s="27">
        <f>M54+M61+M64</f>
        <v>2522100</v>
      </c>
      <c r="N51" s="26"/>
      <c r="O51" s="36">
        <f t="shared" si="19"/>
        <v>2522100</v>
      </c>
      <c r="P51" s="28"/>
      <c r="Q51" s="36">
        <f t="shared" si="20"/>
        <v>2522100</v>
      </c>
      <c r="R51" s="28"/>
      <c r="S51" s="36">
        <f t="shared" si="21"/>
        <v>2522100</v>
      </c>
      <c r="T51" s="28"/>
      <c r="U51" s="36">
        <f t="shared" si="22"/>
        <v>2522100</v>
      </c>
      <c r="V51" s="28"/>
      <c r="W51" s="36">
        <f t="shared" si="23"/>
        <v>2522100</v>
      </c>
      <c r="X51" s="28"/>
      <c r="Y51" s="29">
        <f t="shared" si="24"/>
        <v>2522100</v>
      </c>
      <c r="Z51" s="28"/>
      <c r="AA51" s="29">
        <f t="shared" si="25"/>
        <v>2522100</v>
      </c>
      <c r="AB51" s="28"/>
      <c r="AC51" s="30">
        <f t="shared" si="26"/>
        <v>2522100</v>
      </c>
      <c r="AD51" s="28"/>
      <c r="AE51" s="30">
        <f t="shared" si="27"/>
        <v>2522100</v>
      </c>
      <c r="AF51"/>
      <c r="AG51"/>
    </row>
    <row r="52" spans="1:33" ht="25.5" hidden="1">
      <c r="A52" s="31">
        <v>700</v>
      </c>
      <c r="B52" s="31" t="s">
        <v>103</v>
      </c>
      <c r="C52" s="43" t="s">
        <v>104</v>
      </c>
      <c r="D52" s="33"/>
      <c r="E52" s="37"/>
      <c r="F52" s="26"/>
      <c r="G52" s="36">
        <f>D52+F52</f>
        <v>0</v>
      </c>
      <c r="H52" s="26"/>
      <c r="I52" s="36"/>
      <c r="J52" s="38"/>
      <c r="K52" s="39"/>
      <c r="L52" s="26"/>
      <c r="M52" s="36">
        <f>K52+L52</f>
        <v>0</v>
      </c>
      <c r="N52" s="26"/>
      <c r="O52" s="36">
        <f t="shared" si="19"/>
        <v>0</v>
      </c>
      <c r="P52" s="28"/>
      <c r="Q52" s="36">
        <f t="shared" si="20"/>
        <v>0</v>
      </c>
      <c r="R52" s="28"/>
      <c r="S52" s="36">
        <f t="shared" si="21"/>
        <v>0</v>
      </c>
      <c r="T52" s="28"/>
      <c r="U52" s="36">
        <f t="shared" si="22"/>
        <v>0</v>
      </c>
      <c r="V52" s="28"/>
      <c r="W52" s="36">
        <f t="shared" si="23"/>
        <v>0</v>
      </c>
      <c r="X52" s="28"/>
      <c r="Y52" s="29">
        <f t="shared" si="24"/>
        <v>0</v>
      </c>
      <c r="Z52" s="28"/>
      <c r="AA52" s="29">
        <f t="shared" si="25"/>
        <v>0</v>
      </c>
      <c r="AB52" s="28"/>
      <c r="AC52" s="29">
        <f t="shared" si="26"/>
        <v>0</v>
      </c>
      <c r="AD52" s="28"/>
      <c r="AE52" s="29">
        <f t="shared" si="27"/>
        <v>0</v>
      </c>
      <c r="AF52"/>
      <c r="AG52"/>
    </row>
    <row r="53" spans="1:33" ht="38.25" hidden="1">
      <c r="A53" s="31">
        <v>700</v>
      </c>
      <c r="B53" s="31" t="s">
        <v>105</v>
      </c>
      <c r="C53" s="43" t="s">
        <v>106</v>
      </c>
      <c r="D53" s="33"/>
      <c r="E53" s="37"/>
      <c r="F53" s="26"/>
      <c r="G53" s="36">
        <f>D53+F53</f>
        <v>0</v>
      </c>
      <c r="H53" s="26"/>
      <c r="I53" s="36"/>
      <c r="J53" s="38"/>
      <c r="K53" s="39"/>
      <c r="L53" s="26"/>
      <c r="M53" s="36">
        <f>K53+L53</f>
        <v>0</v>
      </c>
      <c r="N53" s="26"/>
      <c r="O53" s="36">
        <f t="shared" si="19"/>
        <v>0</v>
      </c>
      <c r="P53" s="28"/>
      <c r="Q53" s="36">
        <f t="shared" si="20"/>
        <v>0</v>
      </c>
      <c r="R53" s="28"/>
      <c r="S53" s="36">
        <f t="shared" si="21"/>
        <v>0</v>
      </c>
      <c r="T53" s="28"/>
      <c r="U53" s="36">
        <f t="shared" si="22"/>
        <v>0</v>
      </c>
      <c r="V53" s="28"/>
      <c r="W53" s="36">
        <f t="shared" si="23"/>
        <v>0</v>
      </c>
      <c r="X53" s="28"/>
      <c r="Y53" s="29">
        <f t="shared" si="24"/>
        <v>0</v>
      </c>
      <c r="Z53" s="28"/>
      <c r="AA53" s="29">
        <f t="shared" si="25"/>
        <v>0</v>
      </c>
      <c r="AB53" s="28"/>
      <c r="AC53" s="29">
        <f t="shared" si="26"/>
        <v>0</v>
      </c>
      <c r="AD53" s="28"/>
      <c r="AE53" s="29">
        <f t="shared" si="27"/>
        <v>0</v>
      </c>
      <c r="AF53"/>
      <c r="AG53"/>
    </row>
    <row r="54" spans="1:33" ht="63.75" customHeight="1">
      <c r="A54" s="31">
        <v>715</v>
      </c>
      <c r="B54" s="31" t="s">
        <v>107</v>
      </c>
      <c r="C54" s="43" t="s">
        <v>108</v>
      </c>
      <c r="D54" s="33">
        <f t="shared" ref="D54:K54" si="31">D55+D57+D59</f>
        <v>1615600</v>
      </c>
      <c r="E54" s="33">
        <f t="shared" si="31"/>
        <v>35000</v>
      </c>
      <c r="F54" s="33">
        <f t="shared" si="31"/>
        <v>0</v>
      </c>
      <c r="G54" s="33">
        <f t="shared" si="31"/>
        <v>1560300</v>
      </c>
      <c r="H54" s="33">
        <f t="shared" si="31"/>
        <v>0</v>
      </c>
      <c r="I54" s="33">
        <f t="shared" si="31"/>
        <v>0</v>
      </c>
      <c r="J54" s="34">
        <f t="shared" si="31"/>
        <v>0</v>
      </c>
      <c r="K54" s="35">
        <f t="shared" si="31"/>
        <v>1615600</v>
      </c>
      <c r="L54" s="26"/>
      <c r="M54" s="36">
        <f>M55+M57+M59</f>
        <v>1469100</v>
      </c>
      <c r="N54" s="26"/>
      <c r="O54" s="36">
        <f t="shared" si="19"/>
        <v>1469100</v>
      </c>
      <c r="P54" s="28"/>
      <c r="Q54" s="36">
        <f t="shared" si="20"/>
        <v>1469100</v>
      </c>
      <c r="R54" s="28"/>
      <c r="S54" s="36">
        <f t="shared" si="21"/>
        <v>1469100</v>
      </c>
      <c r="T54" s="28"/>
      <c r="U54" s="36">
        <f t="shared" si="22"/>
        <v>1469100</v>
      </c>
      <c r="V54" s="28"/>
      <c r="W54" s="36">
        <f t="shared" si="23"/>
        <v>1469100</v>
      </c>
      <c r="X54" s="28"/>
      <c r="Y54" s="29">
        <f t="shared" si="24"/>
        <v>1469100</v>
      </c>
      <c r="Z54" s="28"/>
      <c r="AA54" s="29">
        <f t="shared" si="25"/>
        <v>1469100</v>
      </c>
      <c r="AB54" s="28"/>
      <c r="AC54" s="29">
        <f t="shared" si="26"/>
        <v>1469100</v>
      </c>
      <c r="AD54" s="28"/>
      <c r="AE54" s="29">
        <f t="shared" si="27"/>
        <v>1469100</v>
      </c>
      <c r="AF54"/>
      <c r="AG54"/>
    </row>
    <row r="55" spans="1:33" ht="61.5" customHeight="1">
      <c r="A55" s="31">
        <v>715</v>
      </c>
      <c r="B55" s="31" t="s">
        <v>109</v>
      </c>
      <c r="C55" s="43" t="s">
        <v>110</v>
      </c>
      <c r="D55" s="33">
        <f t="shared" ref="D55:K55" si="32">D56</f>
        <v>1250000</v>
      </c>
      <c r="E55" s="33">
        <f t="shared" si="32"/>
        <v>-50000</v>
      </c>
      <c r="F55" s="33">
        <f t="shared" si="32"/>
        <v>0</v>
      </c>
      <c r="G55" s="33">
        <f t="shared" si="32"/>
        <v>1250000</v>
      </c>
      <c r="H55" s="33">
        <f t="shared" si="32"/>
        <v>0</v>
      </c>
      <c r="I55" s="33">
        <f t="shared" si="32"/>
        <v>0</v>
      </c>
      <c r="J55" s="34">
        <f t="shared" si="32"/>
        <v>0</v>
      </c>
      <c r="K55" s="35">
        <f t="shared" si="32"/>
        <v>1250000</v>
      </c>
      <c r="L55" s="26"/>
      <c r="M55" s="36">
        <f>M56</f>
        <v>890000</v>
      </c>
      <c r="N55" s="26"/>
      <c r="O55" s="36">
        <f t="shared" si="19"/>
        <v>890000</v>
      </c>
      <c r="P55" s="28"/>
      <c r="Q55" s="36">
        <f t="shared" si="20"/>
        <v>890000</v>
      </c>
      <c r="R55" s="28"/>
      <c r="S55" s="36">
        <f t="shared" si="21"/>
        <v>890000</v>
      </c>
      <c r="T55" s="28"/>
      <c r="U55" s="36">
        <f t="shared" si="22"/>
        <v>890000</v>
      </c>
      <c r="V55" s="28"/>
      <c r="W55" s="36">
        <f t="shared" si="23"/>
        <v>890000</v>
      </c>
      <c r="X55" s="28"/>
      <c r="Y55" s="29">
        <f t="shared" si="24"/>
        <v>890000</v>
      </c>
      <c r="Z55" s="28"/>
      <c r="AA55" s="29">
        <f t="shared" si="25"/>
        <v>890000</v>
      </c>
      <c r="AB55" s="28"/>
      <c r="AC55" s="29">
        <f t="shared" si="26"/>
        <v>890000</v>
      </c>
      <c r="AD55" s="28"/>
      <c r="AE55" s="29">
        <f t="shared" si="27"/>
        <v>890000</v>
      </c>
      <c r="AF55"/>
      <c r="AG55"/>
    </row>
    <row r="56" spans="1:33" ht="81" customHeight="1">
      <c r="A56" s="31">
        <v>715</v>
      </c>
      <c r="B56" s="31" t="s">
        <v>111</v>
      </c>
      <c r="C56" s="43" t="s">
        <v>112</v>
      </c>
      <c r="D56" s="33">
        <v>1250000</v>
      </c>
      <c r="E56" s="41">
        <v>-50000</v>
      </c>
      <c r="F56" s="26"/>
      <c r="G56" s="36">
        <f>D56+F56</f>
        <v>1250000</v>
      </c>
      <c r="H56" s="26"/>
      <c r="I56" s="36"/>
      <c r="J56" s="38"/>
      <c r="K56" s="40">
        <f>D56+J56</f>
        <v>1250000</v>
      </c>
      <c r="L56" s="26"/>
      <c r="M56" s="36">
        <v>890000</v>
      </c>
      <c r="N56" s="26"/>
      <c r="O56" s="36">
        <f t="shared" si="19"/>
        <v>890000</v>
      </c>
      <c r="P56" s="28"/>
      <c r="Q56" s="36">
        <f t="shared" si="20"/>
        <v>890000</v>
      </c>
      <c r="R56" s="28"/>
      <c r="S56" s="36">
        <f t="shared" si="21"/>
        <v>890000</v>
      </c>
      <c r="T56" s="28"/>
      <c r="U56" s="36">
        <f t="shared" si="22"/>
        <v>890000</v>
      </c>
      <c r="V56" s="28"/>
      <c r="W56" s="36">
        <f t="shared" si="23"/>
        <v>890000</v>
      </c>
      <c r="X56" s="28"/>
      <c r="Y56" s="29">
        <f t="shared" si="24"/>
        <v>890000</v>
      </c>
      <c r="Z56" s="28"/>
      <c r="AA56" s="29">
        <f t="shared" si="25"/>
        <v>890000</v>
      </c>
      <c r="AB56" s="28"/>
      <c r="AC56" s="29">
        <f t="shared" si="26"/>
        <v>890000</v>
      </c>
      <c r="AD56" s="28"/>
      <c r="AE56" s="29">
        <f t="shared" si="27"/>
        <v>890000</v>
      </c>
      <c r="AF56"/>
      <c r="AG56"/>
    </row>
    <row r="57" spans="1:33" ht="76.5">
      <c r="A57" s="31">
        <v>715</v>
      </c>
      <c r="B57" s="31" t="s">
        <v>113</v>
      </c>
      <c r="C57" s="43" t="s">
        <v>114</v>
      </c>
      <c r="D57" s="33">
        <f t="shared" ref="D57:K57" si="33">D58</f>
        <v>310300</v>
      </c>
      <c r="E57" s="33">
        <f t="shared" si="33"/>
        <v>85000</v>
      </c>
      <c r="F57" s="33">
        <f t="shared" si="33"/>
        <v>0</v>
      </c>
      <c r="G57" s="33">
        <f t="shared" si="33"/>
        <v>310300</v>
      </c>
      <c r="H57" s="33">
        <f t="shared" si="33"/>
        <v>0</v>
      </c>
      <c r="I57" s="33">
        <f t="shared" si="33"/>
        <v>0</v>
      </c>
      <c r="J57" s="34">
        <f t="shared" si="33"/>
        <v>0</v>
      </c>
      <c r="K57" s="35">
        <f t="shared" si="33"/>
        <v>310300</v>
      </c>
      <c r="L57" s="26"/>
      <c r="M57" s="36">
        <f>M58</f>
        <v>521500</v>
      </c>
      <c r="N57" s="26"/>
      <c r="O57" s="36">
        <f t="shared" si="19"/>
        <v>521500</v>
      </c>
      <c r="P57" s="28"/>
      <c r="Q57" s="36">
        <f t="shared" si="20"/>
        <v>521500</v>
      </c>
      <c r="R57" s="28"/>
      <c r="S57" s="36">
        <f t="shared" si="21"/>
        <v>521500</v>
      </c>
      <c r="T57" s="28"/>
      <c r="U57" s="36">
        <f t="shared" si="22"/>
        <v>521500</v>
      </c>
      <c r="V57" s="28"/>
      <c r="W57" s="36">
        <f t="shared" si="23"/>
        <v>521500</v>
      </c>
      <c r="X57" s="28"/>
      <c r="Y57" s="29">
        <f t="shared" si="24"/>
        <v>521500</v>
      </c>
      <c r="Z57" s="28"/>
      <c r="AA57" s="29">
        <f t="shared" si="25"/>
        <v>521500</v>
      </c>
      <c r="AB57" s="28"/>
      <c r="AC57" s="29">
        <f t="shared" si="26"/>
        <v>521500</v>
      </c>
      <c r="AD57" s="28"/>
      <c r="AE57" s="29">
        <f t="shared" si="27"/>
        <v>521500</v>
      </c>
      <c r="AF57"/>
      <c r="AG57"/>
    </row>
    <row r="58" spans="1:33" ht="65.25" customHeight="1">
      <c r="A58" s="31">
        <v>715</v>
      </c>
      <c r="B58" s="31" t="s">
        <v>115</v>
      </c>
      <c r="C58" s="43" t="s">
        <v>116</v>
      </c>
      <c r="D58" s="33">
        <v>310300</v>
      </c>
      <c r="E58" s="41">
        <v>85000</v>
      </c>
      <c r="F58" s="26"/>
      <c r="G58" s="36">
        <f>D58+F58</f>
        <v>310300</v>
      </c>
      <c r="H58" s="26"/>
      <c r="I58" s="36"/>
      <c r="J58" s="38"/>
      <c r="K58" s="40">
        <f>D58+J58</f>
        <v>310300</v>
      </c>
      <c r="L58" s="26"/>
      <c r="M58" s="36">
        <v>521500</v>
      </c>
      <c r="N58" s="26"/>
      <c r="O58" s="36">
        <f t="shared" si="19"/>
        <v>521500</v>
      </c>
      <c r="P58" s="28"/>
      <c r="Q58" s="36">
        <f t="shared" si="20"/>
        <v>521500</v>
      </c>
      <c r="R58" s="28"/>
      <c r="S58" s="36">
        <f t="shared" si="21"/>
        <v>521500</v>
      </c>
      <c r="T58" s="28"/>
      <c r="U58" s="36">
        <f t="shared" si="22"/>
        <v>521500</v>
      </c>
      <c r="V58" s="28"/>
      <c r="W58" s="36">
        <f t="shared" si="23"/>
        <v>521500</v>
      </c>
      <c r="X58" s="28"/>
      <c r="Y58" s="29">
        <f t="shared" si="24"/>
        <v>521500</v>
      </c>
      <c r="Z58" s="28"/>
      <c r="AA58" s="29">
        <f t="shared" si="25"/>
        <v>521500</v>
      </c>
      <c r="AB58" s="28"/>
      <c r="AC58" s="29">
        <f t="shared" si="26"/>
        <v>521500</v>
      </c>
      <c r="AD58" s="28"/>
      <c r="AE58" s="29">
        <f t="shared" si="27"/>
        <v>521500</v>
      </c>
      <c r="AF58"/>
      <c r="AG58"/>
    </row>
    <row r="59" spans="1:33" ht="45.75" customHeight="1">
      <c r="A59" s="31">
        <v>715</v>
      </c>
      <c r="B59" s="31" t="s">
        <v>117</v>
      </c>
      <c r="C59" s="43" t="s">
        <v>118</v>
      </c>
      <c r="D59" s="33">
        <f t="shared" ref="D59:K59" si="34">D60</f>
        <v>55300</v>
      </c>
      <c r="E59" s="33">
        <f t="shared" si="34"/>
        <v>0</v>
      </c>
      <c r="F59" s="33">
        <f t="shared" si="34"/>
        <v>0</v>
      </c>
      <c r="G59" s="33">
        <f t="shared" si="34"/>
        <v>0</v>
      </c>
      <c r="H59" s="33">
        <f t="shared" si="34"/>
        <v>0</v>
      </c>
      <c r="I59" s="33">
        <f t="shared" si="34"/>
        <v>0</v>
      </c>
      <c r="J59" s="34">
        <f t="shared" si="34"/>
        <v>0</v>
      </c>
      <c r="K59" s="35">
        <f t="shared" si="34"/>
        <v>55300</v>
      </c>
      <c r="L59" s="26"/>
      <c r="M59" s="36">
        <f>M60</f>
        <v>57600</v>
      </c>
      <c r="N59" s="26"/>
      <c r="O59" s="36">
        <f t="shared" si="19"/>
        <v>57600</v>
      </c>
      <c r="P59" s="28"/>
      <c r="Q59" s="36">
        <f t="shared" si="20"/>
        <v>57600</v>
      </c>
      <c r="R59" s="28"/>
      <c r="S59" s="36">
        <f t="shared" si="21"/>
        <v>57600</v>
      </c>
      <c r="T59" s="28"/>
      <c r="U59" s="36">
        <f t="shared" si="22"/>
        <v>57600</v>
      </c>
      <c r="V59" s="28"/>
      <c r="W59" s="36">
        <f t="shared" si="23"/>
        <v>57600</v>
      </c>
      <c r="X59" s="28"/>
      <c r="Y59" s="29">
        <f t="shared" si="24"/>
        <v>57600</v>
      </c>
      <c r="Z59" s="28"/>
      <c r="AA59" s="29">
        <f t="shared" si="25"/>
        <v>57600</v>
      </c>
      <c r="AB59" s="28"/>
      <c r="AC59" s="29">
        <f t="shared" si="26"/>
        <v>57600</v>
      </c>
      <c r="AD59" s="28"/>
      <c r="AE59" s="29">
        <f t="shared" si="27"/>
        <v>57600</v>
      </c>
      <c r="AF59"/>
      <c r="AG59"/>
    </row>
    <row r="60" spans="1:33" ht="36.75" customHeight="1">
      <c r="A60" s="31">
        <v>715</v>
      </c>
      <c r="B60" s="31" t="s">
        <v>119</v>
      </c>
      <c r="C60" s="43" t="s">
        <v>120</v>
      </c>
      <c r="D60" s="33">
        <v>55300</v>
      </c>
      <c r="E60" s="41"/>
      <c r="F60" s="26"/>
      <c r="G60" s="36"/>
      <c r="H60" s="26"/>
      <c r="I60" s="36"/>
      <c r="J60" s="38"/>
      <c r="K60" s="39">
        <f>D60+J60</f>
        <v>55300</v>
      </c>
      <c r="L60" s="26"/>
      <c r="M60" s="36">
        <v>57600</v>
      </c>
      <c r="N60" s="26"/>
      <c r="O60" s="36">
        <f t="shared" si="19"/>
        <v>57600</v>
      </c>
      <c r="P60" s="28"/>
      <c r="Q60" s="36">
        <f t="shared" si="20"/>
        <v>57600</v>
      </c>
      <c r="R60" s="28"/>
      <c r="S60" s="36">
        <f t="shared" si="21"/>
        <v>57600</v>
      </c>
      <c r="T60" s="28"/>
      <c r="U60" s="36">
        <f t="shared" si="22"/>
        <v>57600</v>
      </c>
      <c r="V60" s="28"/>
      <c r="W60" s="36">
        <f t="shared" si="23"/>
        <v>57600</v>
      </c>
      <c r="X60" s="28"/>
      <c r="Y60" s="29">
        <f t="shared" si="24"/>
        <v>57600</v>
      </c>
      <c r="Z60" s="28"/>
      <c r="AA60" s="29">
        <f t="shared" si="25"/>
        <v>57600</v>
      </c>
      <c r="AB60" s="28"/>
      <c r="AC60" s="29">
        <f t="shared" si="26"/>
        <v>57600</v>
      </c>
      <c r="AD60" s="28"/>
      <c r="AE60" s="29">
        <f t="shared" si="27"/>
        <v>57600</v>
      </c>
      <c r="AF60"/>
      <c r="AG60"/>
    </row>
    <row r="61" spans="1:33" ht="24" customHeight="1">
      <c r="A61" s="31">
        <v>715</v>
      </c>
      <c r="B61" s="31" t="s">
        <v>121</v>
      </c>
      <c r="C61" s="43" t="s">
        <v>122</v>
      </c>
      <c r="D61" s="33">
        <f t="shared" ref="D61:K62" si="35">D62</f>
        <v>50000</v>
      </c>
      <c r="E61" s="33">
        <f t="shared" si="35"/>
        <v>18600</v>
      </c>
      <c r="F61" s="33">
        <f t="shared" si="35"/>
        <v>0</v>
      </c>
      <c r="G61" s="33">
        <f t="shared" si="35"/>
        <v>50000</v>
      </c>
      <c r="H61" s="33">
        <f t="shared" si="35"/>
        <v>0</v>
      </c>
      <c r="I61" s="33">
        <f t="shared" si="35"/>
        <v>0</v>
      </c>
      <c r="J61" s="34">
        <f t="shared" si="35"/>
        <v>0</v>
      </c>
      <c r="K61" s="35">
        <f t="shared" si="35"/>
        <v>50000</v>
      </c>
      <c r="L61" s="26"/>
      <c r="M61" s="36">
        <f>M62</f>
        <v>60000</v>
      </c>
      <c r="N61" s="26"/>
      <c r="O61" s="36">
        <f t="shared" si="19"/>
        <v>60000</v>
      </c>
      <c r="P61" s="28"/>
      <c r="Q61" s="36">
        <f t="shared" si="20"/>
        <v>60000</v>
      </c>
      <c r="R61" s="28"/>
      <c r="S61" s="36">
        <f t="shared" si="21"/>
        <v>60000</v>
      </c>
      <c r="T61" s="28"/>
      <c r="U61" s="36">
        <f t="shared" si="22"/>
        <v>60000</v>
      </c>
      <c r="V61" s="28"/>
      <c r="W61" s="36">
        <f t="shared" si="23"/>
        <v>60000</v>
      </c>
      <c r="X61" s="28"/>
      <c r="Y61" s="29">
        <f t="shared" si="24"/>
        <v>60000</v>
      </c>
      <c r="Z61" s="28"/>
      <c r="AA61" s="29">
        <f t="shared" si="25"/>
        <v>60000</v>
      </c>
      <c r="AB61" s="28"/>
      <c r="AC61" s="29">
        <f t="shared" si="26"/>
        <v>60000</v>
      </c>
      <c r="AD61" s="29">
        <f>AD62</f>
        <v>0</v>
      </c>
      <c r="AE61" s="29">
        <f t="shared" si="27"/>
        <v>60000</v>
      </c>
      <c r="AF61"/>
      <c r="AG61"/>
    </row>
    <row r="62" spans="1:33" ht="36" customHeight="1">
      <c r="A62" s="31">
        <v>715</v>
      </c>
      <c r="B62" s="31" t="s">
        <v>123</v>
      </c>
      <c r="C62" s="43" t="s">
        <v>124</v>
      </c>
      <c r="D62" s="33">
        <f t="shared" si="35"/>
        <v>50000</v>
      </c>
      <c r="E62" s="33">
        <f t="shared" si="35"/>
        <v>18600</v>
      </c>
      <c r="F62" s="33">
        <f t="shared" si="35"/>
        <v>0</v>
      </c>
      <c r="G62" s="33">
        <f t="shared" si="35"/>
        <v>50000</v>
      </c>
      <c r="H62" s="33">
        <f t="shared" si="35"/>
        <v>0</v>
      </c>
      <c r="I62" s="33">
        <f t="shared" si="35"/>
        <v>0</v>
      </c>
      <c r="J62" s="34">
        <f t="shared" si="35"/>
        <v>0</v>
      </c>
      <c r="K62" s="35">
        <f t="shared" si="35"/>
        <v>50000</v>
      </c>
      <c r="L62" s="26"/>
      <c r="M62" s="36">
        <f>M63</f>
        <v>60000</v>
      </c>
      <c r="N62" s="26"/>
      <c r="O62" s="36">
        <f t="shared" si="19"/>
        <v>60000</v>
      </c>
      <c r="P62" s="28"/>
      <c r="Q62" s="36">
        <f t="shared" si="20"/>
        <v>60000</v>
      </c>
      <c r="R62" s="28"/>
      <c r="S62" s="36">
        <f t="shared" si="21"/>
        <v>60000</v>
      </c>
      <c r="T62" s="28"/>
      <c r="U62" s="36">
        <f t="shared" si="22"/>
        <v>60000</v>
      </c>
      <c r="V62" s="28"/>
      <c r="W62" s="36">
        <f t="shared" si="23"/>
        <v>60000</v>
      </c>
      <c r="X62" s="28"/>
      <c r="Y62" s="29">
        <f t="shared" si="24"/>
        <v>60000</v>
      </c>
      <c r="Z62" s="28"/>
      <c r="AA62" s="29">
        <f t="shared" si="25"/>
        <v>60000</v>
      </c>
      <c r="AB62" s="28"/>
      <c r="AC62" s="29">
        <f t="shared" si="26"/>
        <v>60000</v>
      </c>
      <c r="AD62" s="29">
        <f>AD63</f>
        <v>0</v>
      </c>
      <c r="AE62" s="29">
        <f t="shared" si="27"/>
        <v>60000</v>
      </c>
      <c r="AF62"/>
      <c r="AG62"/>
    </row>
    <row r="63" spans="1:33" ht="51" customHeight="1">
      <c r="A63" s="31">
        <v>715</v>
      </c>
      <c r="B63" s="31" t="s">
        <v>125</v>
      </c>
      <c r="C63" s="43" t="s">
        <v>126</v>
      </c>
      <c r="D63" s="33">
        <v>50000</v>
      </c>
      <c r="E63" s="41">
        <v>18600</v>
      </c>
      <c r="F63" s="26"/>
      <c r="G63" s="36">
        <f>D63+F63</f>
        <v>50000</v>
      </c>
      <c r="H63" s="26"/>
      <c r="I63" s="36"/>
      <c r="J63" s="38"/>
      <c r="K63" s="39">
        <f>D63+J63</f>
        <v>50000</v>
      </c>
      <c r="L63" s="26"/>
      <c r="M63" s="36">
        <v>60000</v>
      </c>
      <c r="N63" s="26"/>
      <c r="O63" s="36">
        <f t="shared" si="19"/>
        <v>60000</v>
      </c>
      <c r="P63" s="28"/>
      <c r="Q63" s="36">
        <f t="shared" si="20"/>
        <v>60000</v>
      </c>
      <c r="R63" s="28"/>
      <c r="S63" s="36">
        <f t="shared" si="21"/>
        <v>60000</v>
      </c>
      <c r="T63" s="28"/>
      <c r="U63" s="36">
        <f t="shared" si="22"/>
        <v>60000</v>
      </c>
      <c r="V63" s="28"/>
      <c r="W63" s="36">
        <f t="shared" si="23"/>
        <v>60000</v>
      </c>
      <c r="X63" s="28"/>
      <c r="Y63" s="29">
        <f t="shared" si="24"/>
        <v>60000</v>
      </c>
      <c r="Z63" s="28"/>
      <c r="AA63" s="29">
        <f t="shared" si="25"/>
        <v>60000</v>
      </c>
      <c r="AB63" s="28"/>
      <c r="AC63" s="29">
        <f t="shared" si="26"/>
        <v>60000</v>
      </c>
      <c r="AD63" s="29"/>
      <c r="AE63" s="29">
        <f t="shared" si="27"/>
        <v>60000</v>
      </c>
      <c r="AF63"/>
      <c r="AG63"/>
    </row>
    <row r="64" spans="1:33" ht="76.5">
      <c r="A64" s="31">
        <v>715</v>
      </c>
      <c r="B64" s="31" t="s">
        <v>127</v>
      </c>
      <c r="C64" s="43" t="s">
        <v>128</v>
      </c>
      <c r="D64" s="33"/>
      <c r="E64" s="41"/>
      <c r="F64" s="26"/>
      <c r="G64" s="36"/>
      <c r="H64" s="26"/>
      <c r="I64" s="36"/>
      <c r="J64" s="38"/>
      <c r="K64" s="39"/>
      <c r="L64" s="26"/>
      <c r="M64" s="36">
        <v>993000</v>
      </c>
      <c r="N64" s="26"/>
      <c r="O64" s="36">
        <f t="shared" si="19"/>
        <v>993000</v>
      </c>
      <c r="P64" s="28"/>
      <c r="Q64" s="36">
        <f t="shared" si="20"/>
        <v>993000</v>
      </c>
      <c r="R64" s="28"/>
      <c r="S64" s="36">
        <f t="shared" si="21"/>
        <v>993000</v>
      </c>
      <c r="T64" s="28"/>
      <c r="U64" s="36">
        <f t="shared" si="22"/>
        <v>993000</v>
      </c>
      <c r="V64" s="28"/>
      <c r="W64" s="36">
        <f t="shared" si="23"/>
        <v>993000</v>
      </c>
      <c r="X64" s="28"/>
      <c r="Y64" s="29">
        <f t="shared" si="24"/>
        <v>993000</v>
      </c>
      <c r="Z64" s="28"/>
      <c r="AA64" s="29">
        <f t="shared" si="25"/>
        <v>993000</v>
      </c>
      <c r="AB64" s="28"/>
      <c r="AC64" s="29">
        <f t="shared" si="26"/>
        <v>993000</v>
      </c>
      <c r="AD64" s="28"/>
      <c r="AE64" s="29">
        <f t="shared" si="27"/>
        <v>993000</v>
      </c>
      <c r="AF64"/>
      <c r="AG64"/>
    </row>
    <row r="65" spans="1:33" ht="25.5">
      <c r="A65" s="50" t="s">
        <v>129</v>
      </c>
      <c r="B65" s="14" t="s">
        <v>130</v>
      </c>
      <c r="C65" s="22" t="s">
        <v>131</v>
      </c>
      <c r="D65" s="23">
        <f t="shared" ref="D65:K65" si="36">D66</f>
        <v>152000</v>
      </c>
      <c r="E65" s="23">
        <f t="shared" si="36"/>
        <v>0</v>
      </c>
      <c r="F65" s="23">
        <f t="shared" si="36"/>
        <v>0</v>
      </c>
      <c r="G65" s="23">
        <f t="shared" si="36"/>
        <v>152000</v>
      </c>
      <c r="H65" s="23">
        <f t="shared" si="36"/>
        <v>0</v>
      </c>
      <c r="I65" s="23">
        <f t="shared" si="36"/>
        <v>0</v>
      </c>
      <c r="J65" s="24">
        <f t="shared" si="36"/>
        <v>0</v>
      </c>
      <c r="K65" s="25">
        <f t="shared" si="36"/>
        <v>152000</v>
      </c>
      <c r="L65" s="26"/>
      <c r="M65" s="27">
        <f>M66</f>
        <v>52500</v>
      </c>
      <c r="N65" s="26"/>
      <c r="O65" s="36">
        <f t="shared" si="19"/>
        <v>52500</v>
      </c>
      <c r="P65" s="28"/>
      <c r="Q65" s="36">
        <f t="shared" si="20"/>
        <v>52500</v>
      </c>
      <c r="R65" s="28"/>
      <c r="S65" s="36">
        <f t="shared" si="21"/>
        <v>52500</v>
      </c>
      <c r="T65" s="28"/>
      <c r="U65" s="36">
        <f t="shared" si="22"/>
        <v>52500</v>
      </c>
      <c r="V65" s="28"/>
      <c r="W65" s="36">
        <f t="shared" si="23"/>
        <v>52500</v>
      </c>
      <c r="X65" s="28"/>
      <c r="Y65" s="29">
        <f t="shared" si="24"/>
        <v>52500</v>
      </c>
      <c r="Z65" s="28"/>
      <c r="AA65" s="29">
        <f t="shared" si="25"/>
        <v>52500</v>
      </c>
      <c r="AB65" s="28"/>
      <c r="AC65" s="30">
        <f t="shared" si="26"/>
        <v>52500</v>
      </c>
      <c r="AD65" s="28"/>
      <c r="AE65" s="30">
        <f t="shared" si="27"/>
        <v>52500</v>
      </c>
      <c r="AF65"/>
      <c r="AG65"/>
    </row>
    <row r="66" spans="1:33">
      <c r="A66" s="51" t="s">
        <v>129</v>
      </c>
      <c r="B66" s="31" t="s">
        <v>132</v>
      </c>
      <c r="C66" s="43" t="s">
        <v>133</v>
      </c>
      <c r="D66" s="33">
        <f t="shared" ref="D66:K66" si="37">D67+D68+D69+D70+D71</f>
        <v>152000</v>
      </c>
      <c r="E66" s="33">
        <f t="shared" si="37"/>
        <v>0</v>
      </c>
      <c r="F66" s="33">
        <f t="shared" si="37"/>
        <v>0</v>
      </c>
      <c r="G66" s="33">
        <f t="shared" si="37"/>
        <v>152000</v>
      </c>
      <c r="H66" s="33">
        <f t="shared" si="37"/>
        <v>0</v>
      </c>
      <c r="I66" s="33">
        <f t="shared" si="37"/>
        <v>0</v>
      </c>
      <c r="J66" s="34">
        <f t="shared" si="37"/>
        <v>0</v>
      </c>
      <c r="K66" s="35">
        <f t="shared" si="37"/>
        <v>152000</v>
      </c>
      <c r="L66" s="26"/>
      <c r="M66" s="36">
        <f>M67+M68+M69+M70+M71</f>
        <v>52500</v>
      </c>
      <c r="N66" s="26"/>
      <c r="O66" s="36">
        <f t="shared" si="19"/>
        <v>52500</v>
      </c>
      <c r="P66" s="28"/>
      <c r="Q66" s="36">
        <f t="shared" si="20"/>
        <v>52500</v>
      </c>
      <c r="R66" s="28"/>
      <c r="S66" s="36">
        <f t="shared" si="21"/>
        <v>52500</v>
      </c>
      <c r="T66" s="28"/>
      <c r="U66" s="36">
        <f t="shared" si="22"/>
        <v>52500</v>
      </c>
      <c r="V66" s="28"/>
      <c r="W66" s="36">
        <f t="shared" si="23"/>
        <v>52500</v>
      </c>
      <c r="X66" s="28"/>
      <c r="Y66" s="29">
        <f t="shared" si="24"/>
        <v>52500</v>
      </c>
      <c r="Z66" s="28"/>
      <c r="AA66" s="29">
        <f t="shared" si="25"/>
        <v>52500</v>
      </c>
      <c r="AB66" s="28"/>
      <c r="AC66" s="29">
        <f t="shared" si="26"/>
        <v>52500</v>
      </c>
      <c r="AD66" s="28"/>
      <c r="AE66" s="29">
        <f t="shared" si="27"/>
        <v>52500</v>
      </c>
      <c r="AF66"/>
      <c r="AG66"/>
    </row>
    <row r="67" spans="1:33" ht="22.5" customHeight="1">
      <c r="A67" s="51" t="s">
        <v>129</v>
      </c>
      <c r="B67" s="31" t="s">
        <v>134</v>
      </c>
      <c r="C67" s="43" t="s">
        <v>135</v>
      </c>
      <c r="D67" s="33">
        <v>50000</v>
      </c>
      <c r="E67" s="37"/>
      <c r="F67" s="26"/>
      <c r="G67" s="36">
        <f>D67+F67</f>
        <v>50000</v>
      </c>
      <c r="H67" s="26"/>
      <c r="I67" s="36"/>
      <c r="J67" s="38"/>
      <c r="K67" s="40">
        <f>D67+J67</f>
        <v>50000</v>
      </c>
      <c r="L67" s="26"/>
      <c r="M67" s="36">
        <v>47500</v>
      </c>
      <c r="N67" s="26"/>
      <c r="O67" s="36">
        <f t="shared" si="19"/>
        <v>47500</v>
      </c>
      <c r="P67" s="28"/>
      <c r="Q67" s="36">
        <f t="shared" si="20"/>
        <v>47500</v>
      </c>
      <c r="R67" s="28"/>
      <c r="S67" s="36">
        <f t="shared" si="21"/>
        <v>47500</v>
      </c>
      <c r="T67" s="28"/>
      <c r="U67" s="36">
        <f t="shared" si="22"/>
        <v>47500</v>
      </c>
      <c r="V67" s="28"/>
      <c r="W67" s="36">
        <f t="shared" si="23"/>
        <v>47500</v>
      </c>
      <c r="X67" s="28"/>
      <c r="Y67" s="29">
        <f t="shared" si="24"/>
        <v>47500</v>
      </c>
      <c r="Z67" s="28"/>
      <c r="AA67" s="29">
        <f t="shared" si="25"/>
        <v>47500</v>
      </c>
      <c r="AB67" s="28"/>
      <c r="AC67" s="29">
        <f t="shared" si="26"/>
        <v>47500</v>
      </c>
      <c r="AD67" s="28"/>
      <c r="AE67" s="29">
        <f t="shared" si="27"/>
        <v>47500</v>
      </c>
      <c r="AF67"/>
      <c r="AG67"/>
    </row>
    <row r="68" spans="1:33" ht="0.75" hidden="1" customHeight="1">
      <c r="A68" s="51" t="s">
        <v>129</v>
      </c>
      <c r="B68" s="31" t="s">
        <v>136</v>
      </c>
      <c r="C68" s="43" t="s">
        <v>137</v>
      </c>
      <c r="D68" s="33">
        <v>0</v>
      </c>
      <c r="E68" s="37"/>
      <c r="F68" s="26"/>
      <c r="G68" s="36">
        <f>D68+F68</f>
        <v>0</v>
      </c>
      <c r="H68" s="26"/>
      <c r="I68" s="36"/>
      <c r="J68" s="38"/>
      <c r="K68" s="40">
        <f>D68+J68</f>
        <v>0</v>
      </c>
      <c r="L68" s="26"/>
      <c r="M68" s="36">
        <f>K68+L68</f>
        <v>0</v>
      </c>
      <c r="N68" s="26"/>
      <c r="O68" s="36">
        <f t="shared" si="19"/>
        <v>0</v>
      </c>
      <c r="P68" s="28"/>
      <c r="Q68" s="36">
        <f t="shared" si="20"/>
        <v>0</v>
      </c>
      <c r="R68" s="28"/>
      <c r="S68" s="36">
        <f t="shared" si="21"/>
        <v>0</v>
      </c>
      <c r="T68" s="28"/>
      <c r="U68" s="36">
        <f t="shared" si="22"/>
        <v>0</v>
      </c>
      <c r="V68" s="28"/>
      <c r="W68" s="36">
        <f t="shared" si="23"/>
        <v>0</v>
      </c>
      <c r="X68" s="28"/>
      <c r="Y68" s="29">
        <f t="shared" si="24"/>
        <v>0</v>
      </c>
      <c r="Z68" s="28"/>
      <c r="AA68" s="29">
        <f t="shared" si="25"/>
        <v>0</v>
      </c>
      <c r="AB68" s="28"/>
      <c r="AC68" s="29">
        <f t="shared" si="26"/>
        <v>0</v>
      </c>
      <c r="AD68" s="28"/>
      <c r="AE68" s="29">
        <f t="shared" si="27"/>
        <v>0</v>
      </c>
      <c r="AF68"/>
      <c r="AG68"/>
    </row>
    <row r="69" spans="1:33" ht="25.5">
      <c r="A69" s="51" t="s">
        <v>129</v>
      </c>
      <c r="B69" s="31" t="s">
        <v>138</v>
      </c>
      <c r="C69" s="43" t="s">
        <v>139</v>
      </c>
      <c r="D69" s="33">
        <v>0</v>
      </c>
      <c r="E69" s="37"/>
      <c r="F69" s="26"/>
      <c r="G69" s="36">
        <f>D69+F69</f>
        <v>0</v>
      </c>
      <c r="H69" s="26"/>
      <c r="I69" s="36"/>
      <c r="J69" s="38"/>
      <c r="K69" s="40">
        <f>D69+J69</f>
        <v>0</v>
      </c>
      <c r="L69" s="26"/>
      <c r="M69" s="36">
        <v>400</v>
      </c>
      <c r="N69" s="26"/>
      <c r="O69" s="36">
        <f t="shared" si="19"/>
        <v>400</v>
      </c>
      <c r="P69" s="28"/>
      <c r="Q69" s="36">
        <f t="shared" si="20"/>
        <v>400</v>
      </c>
      <c r="R69" s="28"/>
      <c r="S69" s="36">
        <f t="shared" si="21"/>
        <v>400</v>
      </c>
      <c r="T69" s="28"/>
      <c r="U69" s="36">
        <f t="shared" si="22"/>
        <v>400</v>
      </c>
      <c r="V69" s="28"/>
      <c r="W69" s="36">
        <f t="shared" si="23"/>
        <v>400</v>
      </c>
      <c r="X69" s="28"/>
      <c r="Y69" s="29">
        <f t="shared" si="24"/>
        <v>400</v>
      </c>
      <c r="Z69" s="28"/>
      <c r="AA69" s="29">
        <f t="shared" si="25"/>
        <v>400</v>
      </c>
      <c r="AB69" s="28"/>
      <c r="AC69" s="29">
        <f t="shared" si="26"/>
        <v>400</v>
      </c>
      <c r="AD69" s="28"/>
      <c r="AE69" s="29">
        <f t="shared" si="27"/>
        <v>400</v>
      </c>
      <c r="AF69"/>
      <c r="AG69"/>
    </row>
    <row r="70" spans="1:33" ht="12" customHeight="1">
      <c r="A70" s="51" t="s">
        <v>129</v>
      </c>
      <c r="B70" s="31" t="s">
        <v>140</v>
      </c>
      <c r="C70" s="43" t="s">
        <v>141</v>
      </c>
      <c r="D70" s="33">
        <v>102000</v>
      </c>
      <c r="E70" s="37"/>
      <c r="F70" s="26"/>
      <c r="G70" s="36">
        <f>D70+F70</f>
        <v>102000</v>
      </c>
      <c r="H70" s="26"/>
      <c r="I70" s="36"/>
      <c r="J70" s="38"/>
      <c r="K70" s="40">
        <f>D70+J70</f>
        <v>102000</v>
      </c>
      <c r="L70" s="26"/>
      <c r="M70" s="36">
        <v>4600</v>
      </c>
      <c r="N70" s="26"/>
      <c r="O70" s="36">
        <f t="shared" si="19"/>
        <v>4600</v>
      </c>
      <c r="P70" s="28"/>
      <c r="Q70" s="36">
        <f t="shared" si="20"/>
        <v>4600</v>
      </c>
      <c r="R70" s="28"/>
      <c r="S70" s="36">
        <f t="shared" si="21"/>
        <v>4600</v>
      </c>
      <c r="T70" s="28"/>
      <c r="U70" s="36">
        <f t="shared" si="22"/>
        <v>4600</v>
      </c>
      <c r="V70" s="28"/>
      <c r="W70" s="36">
        <f t="shared" si="23"/>
        <v>4600</v>
      </c>
      <c r="X70" s="28"/>
      <c r="Y70" s="29">
        <f t="shared" si="24"/>
        <v>4600</v>
      </c>
      <c r="Z70" s="28"/>
      <c r="AA70" s="29">
        <f t="shared" si="25"/>
        <v>4600</v>
      </c>
      <c r="AB70" s="28"/>
      <c r="AC70" s="29">
        <f t="shared" si="26"/>
        <v>4600</v>
      </c>
      <c r="AD70" s="28"/>
      <c r="AE70" s="29">
        <f t="shared" si="27"/>
        <v>4600</v>
      </c>
      <c r="AF70"/>
      <c r="AG70"/>
    </row>
    <row r="71" spans="1:33" ht="15.75" hidden="1" customHeight="1">
      <c r="A71" s="50"/>
      <c r="B71" s="31" t="s">
        <v>142</v>
      </c>
      <c r="C71" s="52" t="s">
        <v>143</v>
      </c>
      <c r="D71" s="33">
        <v>0</v>
      </c>
      <c r="E71" s="37"/>
      <c r="F71" s="26"/>
      <c r="G71" s="36">
        <f>D71+F71</f>
        <v>0</v>
      </c>
      <c r="H71" s="26"/>
      <c r="I71" s="36"/>
      <c r="J71" s="38"/>
      <c r="K71" s="40">
        <f>D71+J71</f>
        <v>0</v>
      </c>
      <c r="L71" s="26"/>
      <c r="M71" s="36">
        <f>K71+L71</f>
        <v>0</v>
      </c>
      <c r="N71" s="26"/>
      <c r="O71" s="36">
        <f t="shared" si="19"/>
        <v>0</v>
      </c>
      <c r="P71" s="28"/>
      <c r="Q71" s="36">
        <f t="shared" si="20"/>
        <v>0</v>
      </c>
      <c r="R71" s="28"/>
      <c r="S71" s="36">
        <f t="shared" si="21"/>
        <v>0</v>
      </c>
      <c r="T71" s="28"/>
      <c r="U71" s="36">
        <f t="shared" si="22"/>
        <v>0</v>
      </c>
      <c r="V71" s="28"/>
      <c r="W71" s="36">
        <f t="shared" si="23"/>
        <v>0</v>
      </c>
      <c r="X71" s="28"/>
      <c r="Y71" s="29">
        <f t="shared" si="24"/>
        <v>0</v>
      </c>
      <c r="Z71" s="28"/>
      <c r="AA71" s="29">
        <f t="shared" si="25"/>
        <v>0</v>
      </c>
      <c r="AB71" s="28"/>
      <c r="AC71" s="29">
        <f t="shared" si="26"/>
        <v>0</v>
      </c>
      <c r="AD71" s="28"/>
      <c r="AE71" s="29">
        <f t="shared" si="27"/>
        <v>0</v>
      </c>
      <c r="AF71"/>
      <c r="AG71"/>
    </row>
    <row r="72" spans="1:33" ht="29.25" customHeight="1">
      <c r="A72" s="14">
        <v>715</v>
      </c>
      <c r="B72" s="14" t="s">
        <v>144</v>
      </c>
      <c r="C72" s="22" t="s">
        <v>145</v>
      </c>
      <c r="D72" s="23" t="e">
        <f t="shared" ref="D72:K72" si="38">D80</f>
        <v>#REF!</v>
      </c>
      <c r="E72" s="23" t="e">
        <f t="shared" si="38"/>
        <v>#REF!</v>
      </c>
      <c r="F72" s="23" t="e">
        <f t="shared" si="38"/>
        <v>#REF!</v>
      </c>
      <c r="G72" s="23" t="e">
        <f t="shared" si="38"/>
        <v>#REF!</v>
      </c>
      <c r="H72" s="23" t="e">
        <f t="shared" si="38"/>
        <v>#REF!</v>
      </c>
      <c r="I72" s="23" t="e">
        <f t="shared" si="38"/>
        <v>#REF!</v>
      </c>
      <c r="J72" s="24" t="e">
        <f t="shared" si="38"/>
        <v>#REF!</v>
      </c>
      <c r="K72" s="25" t="e">
        <f t="shared" si="38"/>
        <v>#REF!</v>
      </c>
      <c r="L72" s="26"/>
      <c r="M72" s="27">
        <f>M73+M76</f>
        <v>6024100</v>
      </c>
      <c r="N72" s="26"/>
      <c r="O72" s="36">
        <f t="shared" si="19"/>
        <v>6024100</v>
      </c>
      <c r="P72" s="28"/>
      <c r="Q72" s="36">
        <f t="shared" si="20"/>
        <v>6024100</v>
      </c>
      <c r="R72" s="28"/>
      <c r="S72" s="36">
        <f t="shared" si="21"/>
        <v>6024100</v>
      </c>
      <c r="T72" s="28"/>
      <c r="U72" s="36">
        <f t="shared" si="22"/>
        <v>6024100</v>
      </c>
      <c r="V72" s="28"/>
      <c r="W72" s="36">
        <f t="shared" si="23"/>
        <v>6024100</v>
      </c>
      <c r="X72" s="28"/>
      <c r="Y72" s="29">
        <f t="shared" si="24"/>
        <v>6024100</v>
      </c>
      <c r="Z72" s="28"/>
      <c r="AA72" s="29">
        <f t="shared" si="25"/>
        <v>6024100</v>
      </c>
      <c r="AB72" s="28"/>
      <c r="AC72" s="30">
        <f t="shared" si="26"/>
        <v>6024100</v>
      </c>
      <c r="AD72" s="28"/>
      <c r="AE72" s="30">
        <f t="shared" si="27"/>
        <v>6024100</v>
      </c>
      <c r="AF72"/>
      <c r="AG72"/>
    </row>
    <row r="73" spans="1:33" ht="15" customHeight="1">
      <c r="A73" s="31">
        <v>715</v>
      </c>
      <c r="B73" s="31" t="s">
        <v>146</v>
      </c>
      <c r="C73" s="43" t="s">
        <v>147</v>
      </c>
      <c r="D73" s="23" t="e">
        <f>#REF!</f>
        <v>#REF!</v>
      </c>
      <c r="E73" s="53" t="e">
        <f>#REF!</f>
        <v>#REF!</v>
      </c>
      <c r="F73" s="26"/>
      <c r="G73" s="36" t="e">
        <f>D73+F73</f>
        <v>#REF!</v>
      </c>
      <c r="H73" s="26"/>
      <c r="I73" s="36"/>
      <c r="J73" s="38"/>
      <c r="K73" s="39"/>
      <c r="L73" s="26"/>
      <c r="M73" s="36">
        <f>M74</f>
        <v>5276800</v>
      </c>
      <c r="N73" s="26"/>
      <c r="O73" s="36">
        <f t="shared" ref="O73:O104" si="39">M73+N73</f>
        <v>5276800</v>
      </c>
      <c r="P73" s="28"/>
      <c r="Q73" s="36">
        <f t="shared" ref="Q73:Q104" si="40">O73+P73</f>
        <v>5276800</v>
      </c>
      <c r="R73" s="28"/>
      <c r="S73" s="36">
        <f t="shared" ref="S73:S104" si="41">Q73+R73</f>
        <v>5276800</v>
      </c>
      <c r="T73" s="28"/>
      <c r="U73" s="36">
        <f t="shared" ref="U73:U104" si="42">S73+T73</f>
        <v>5276800</v>
      </c>
      <c r="V73" s="28"/>
      <c r="W73" s="36">
        <f t="shared" ref="W73:W104" si="43">U73+V73</f>
        <v>5276800</v>
      </c>
      <c r="X73" s="28"/>
      <c r="Y73" s="29">
        <f t="shared" ref="Y73:Y104" si="44">W73+X73</f>
        <v>5276800</v>
      </c>
      <c r="Z73" s="28"/>
      <c r="AA73" s="29">
        <f t="shared" ref="AA73:AA104" si="45">Y73+Z73</f>
        <v>5276800</v>
      </c>
      <c r="AB73" s="28"/>
      <c r="AC73" s="29">
        <f t="shared" ref="AC73:AC104" si="46">AA73+AB73</f>
        <v>5276800</v>
      </c>
      <c r="AD73" s="28"/>
      <c r="AE73" s="29">
        <f t="shared" ref="AE73:AE104" si="47">AC73+AD73</f>
        <v>5276800</v>
      </c>
      <c r="AF73"/>
      <c r="AG73"/>
    </row>
    <row r="74" spans="1:33" ht="12.75" customHeight="1">
      <c r="A74" s="31">
        <v>715</v>
      </c>
      <c r="B74" s="31" t="s">
        <v>148</v>
      </c>
      <c r="C74" s="43" t="s">
        <v>149</v>
      </c>
      <c r="D74" s="33"/>
      <c r="E74" s="53"/>
      <c r="F74" s="26"/>
      <c r="G74" s="36">
        <f>D74+F74</f>
        <v>0</v>
      </c>
      <c r="H74" s="26"/>
      <c r="I74" s="36"/>
      <c r="J74" s="38"/>
      <c r="K74" s="39"/>
      <c r="L74" s="26"/>
      <c r="M74" s="36">
        <f>M75</f>
        <v>5276800</v>
      </c>
      <c r="N74" s="26"/>
      <c r="O74" s="36">
        <f t="shared" si="39"/>
        <v>5276800</v>
      </c>
      <c r="P74" s="28"/>
      <c r="Q74" s="36">
        <f t="shared" si="40"/>
        <v>5276800</v>
      </c>
      <c r="R74" s="28"/>
      <c r="S74" s="36">
        <f t="shared" si="41"/>
        <v>5276800</v>
      </c>
      <c r="T74" s="28"/>
      <c r="U74" s="36">
        <f t="shared" si="42"/>
        <v>5276800</v>
      </c>
      <c r="V74" s="28"/>
      <c r="W74" s="36">
        <f t="shared" si="43"/>
        <v>5276800</v>
      </c>
      <c r="X74" s="28"/>
      <c r="Y74" s="29">
        <f t="shared" si="44"/>
        <v>5276800</v>
      </c>
      <c r="Z74" s="28"/>
      <c r="AA74" s="29">
        <f t="shared" si="45"/>
        <v>5276800</v>
      </c>
      <c r="AB74" s="28"/>
      <c r="AC74" s="29">
        <f t="shared" si="46"/>
        <v>5276800</v>
      </c>
      <c r="AD74" s="28"/>
      <c r="AE74" s="29">
        <f t="shared" si="47"/>
        <v>5276800</v>
      </c>
      <c r="AF74"/>
      <c r="AG74"/>
    </row>
    <row r="75" spans="1:33" ht="38.25">
      <c r="A75" s="31">
        <v>715</v>
      </c>
      <c r="B75" s="31" t="s">
        <v>150</v>
      </c>
      <c r="C75" s="43" t="s">
        <v>151</v>
      </c>
      <c r="D75" s="33"/>
      <c r="E75" s="53"/>
      <c r="F75" s="26"/>
      <c r="G75" s="36">
        <f>D75+F75</f>
        <v>0</v>
      </c>
      <c r="H75" s="26"/>
      <c r="I75" s="36"/>
      <c r="J75" s="38"/>
      <c r="K75" s="39"/>
      <c r="L75" s="26"/>
      <c r="M75" s="36">
        <v>5276800</v>
      </c>
      <c r="N75" s="26"/>
      <c r="O75" s="36">
        <f t="shared" si="39"/>
        <v>5276800</v>
      </c>
      <c r="P75" s="28"/>
      <c r="Q75" s="36">
        <f t="shared" si="40"/>
        <v>5276800</v>
      </c>
      <c r="R75" s="28"/>
      <c r="S75" s="36">
        <f t="shared" si="41"/>
        <v>5276800</v>
      </c>
      <c r="T75" s="28"/>
      <c r="U75" s="36">
        <f t="shared" si="42"/>
        <v>5276800</v>
      </c>
      <c r="V75" s="28"/>
      <c r="W75" s="36">
        <f t="shared" si="43"/>
        <v>5276800</v>
      </c>
      <c r="X75" s="28"/>
      <c r="Y75" s="29">
        <f t="shared" si="44"/>
        <v>5276800</v>
      </c>
      <c r="Z75" s="28"/>
      <c r="AA75" s="29">
        <f t="shared" si="45"/>
        <v>5276800</v>
      </c>
      <c r="AB75" s="28"/>
      <c r="AC75" s="29">
        <f t="shared" si="46"/>
        <v>5276800</v>
      </c>
      <c r="AD75" s="28"/>
      <c r="AE75" s="29">
        <f t="shared" si="47"/>
        <v>5276800</v>
      </c>
      <c r="AF75"/>
      <c r="AG75"/>
    </row>
    <row r="76" spans="1:33" ht="19.5" customHeight="1">
      <c r="A76" s="31">
        <v>715</v>
      </c>
      <c r="B76" s="31" t="s">
        <v>152</v>
      </c>
      <c r="C76" s="43" t="s">
        <v>153</v>
      </c>
      <c r="D76" s="33"/>
      <c r="E76" s="53"/>
      <c r="F76" s="26"/>
      <c r="G76" s="36">
        <f>D76+F76</f>
        <v>0</v>
      </c>
      <c r="H76" s="26"/>
      <c r="I76" s="36"/>
      <c r="J76" s="38"/>
      <c r="K76" s="39"/>
      <c r="L76" s="26"/>
      <c r="M76" s="36">
        <f>M77+M79</f>
        <v>747300</v>
      </c>
      <c r="N76" s="26"/>
      <c r="O76" s="36">
        <f t="shared" si="39"/>
        <v>747300</v>
      </c>
      <c r="P76" s="28"/>
      <c r="Q76" s="36">
        <f t="shared" si="40"/>
        <v>747300</v>
      </c>
      <c r="R76" s="28"/>
      <c r="S76" s="36">
        <f t="shared" si="41"/>
        <v>747300</v>
      </c>
      <c r="T76" s="28"/>
      <c r="U76" s="36">
        <f t="shared" si="42"/>
        <v>747300</v>
      </c>
      <c r="V76" s="28"/>
      <c r="W76" s="36">
        <f t="shared" si="43"/>
        <v>747300</v>
      </c>
      <c r="X76" s="28"/>
      <c r="Y76" s="29">
        <f t="shared" si="44"/>
        <v>747300</v>
      </c>
      <c r="Z76" s="28"/>
      <c r="AA76" s="29">
        <f t="shared" si="45"/>
        <v>747300</v>
      </c>
      <c r="AB76" s="28"/>
      <c r="AC76" s="29">
        <f t="shared" si="46"/>
        <v>747300</v>
      </c>
      <c r="AD76" s="28"/>
      <c r="AE76" s="29">
        <f t="shared" si="47"/>
        <v>747300</v>
      </c>
      <c r="AF76"/>
      <c r="AG76"/>
    </row>
    <row r="77" spans="1:33" ht="30" customHeight="1">
      <c r="A77" s="31">
        <v>715</v>
      </c>
      <c r="B77" s="31" t="s">
        <v>154</v>
      </c>
      <c r="C77" s="43" t="s">
        <v>155</v>
      </c>
      <c r="D77" s="33"/>
      <c r="E77" s="53"/>
      <c r="F77" s="26"/>
      <c r="G77" s="36"/>
      <c r="H77" s="26"/>
      <c r="I77" s="36"/>
      <c r="J77" s="38"/>
      <c r="K77" s="39"/>
      <c r="L77" s="26"/>
      <c r="M77" s="36">
        <f>M78</f>
        <v>447300</v>
      </c>
      <c r="N77" s="26"/>
      <c r="O77" s="36">
        <f t="shared" si="39"/>
        <v>447300</v>
      </c>
      <c r="P77" s="28"/>
      <c r="Q77" s="36">
        <f t="shared" si="40"/>
        <v>447300</v>
      </c>
      <c r="R77" s="28"/>
      <c r="S77" s="36">
        <f t="shared" si="41"/>
        <v>447300</v>
      </c>
      <c r="T77" s="28"/>
      <c r="U77" s="36">
        <f t="shared" si="42"/>
        <v>447300</v>
      </c>
      <c r="V77" s="28"/>
      <c r="W77" s="36">
        <f t="shared" si="43"/>
        <v>447300</v>
      </c>
      <c r="X77" s="28"/>
      <c r="Y77" s="29">
        <f t="shared" si="44"/>
        <v>447300</v>
      </c>
      <c r="Z77" s="28"/>
      <c r="AA77" s="29">
        <f t="shared" si="45"/>
        <v>447300</v>
      </c>
      <c r="AB77" s="28"/>
      <c r="AC77" s="29">
        <f t="shared" si="46"/>
        <v>447300</v>
      </c>
      <c r="AD77" s="28"/>
      <c r="AE77" s="29">
        <f t="shared" si="47"/>
        <v>447300</v>
      </c>
      <c r="AF77"/>
      <c r="AG77"/>
    </row>
    <row r="78" spans="1:33" ht="42" customHeight="1">
      <c r="A78" s="31">
        <v>715</v>
      </c>
      <c r="B78" s="31" t="s">
        <v>156</v>
      </c>
      <c r="C78" s="43" t="s">
        <v>157</v>
      </c>
      <c r="D78" s="33"/>
      <c r="E78" s="53"/>
      <c r="F78" s="26"/>
      <c r="G78" s="36"/>
      <c r="H78" s="26"/>
      <c r="I78" s="36"/>
      <c r="J78" s="38"/>
      <c r="K78" s="39"/>
      <c r="L78" s="26"/>
      <c r="M78" s="36">
        <v>447300</v>
      </c>
      <c r="N78" s="26"/>
      <c r="O78" s="36">
        <f t="shared" si="39"/>
        <v>447300</v>
      </c>
      <c r="P78" s="28"/>
      <c r="Q78" s="36">
        <f t="shared" si="40"/>
        <v>447300</v>
      </c>
      <c r="R78" s="28"/>
      <c r="S78" s="36">
        <f t="shared" si="41"/>
        <v>447300</v>
      </c>
      <c r="T78" s="28"/>
      <c r="U78" s="36">
        <f t="shared" si="42"/>
        <v>447300</v>
      </c>
      <c r="V78" s="28"/>
      <c r="W78" s="36">
        <f t="shared" si="43"/>
        <v>447300</v>
      </c>
      <c r="X78" s="28"/>
      <c r="Y78" s="29">
        <f t="shared" si="44"/>
        <v>447300</v>
      </c>
      <c r="Z78" s="28"/>
      <c r="AA78" s="29">
        <f t="shared" si="45"/>
        <v>447300</v>
      </c>
      <c r="AB78" s="28"/>
      <c r="AC78" s="29">
        <f t="shared" si="46"/>
        <v>447300</v>
      </c>
      <c r="AD78" s="28"/>
      <c r="AE78" s="29">
        <f t="shared" si="47"/>
        <v>447300</v>
      </c>
      <c r="AF78"/>
      <c r="AG78"/>
    </row>
    <row r="79" spans="1:33" ht="22.5" customHeight="1">
      <c r="A79" s="31">
        <v>715</v>
      </c>
      <c r="B79" s="31" t="s">
        <v>158</v>
      </c>
      <c r="C79" s="43" t="s">
        <v>159</v>
      </c>
      <c r="D79" s="33"/>
      <c r="E79" s="53"/>
      <c r="F79" s="26"/>
      <c r="G79" s="36">
        <f>D79+F79</f>
        <v>0</v>
      </c>
      <c r="H79" s="26"/>
      <c r="I79" s="36"/>
      <c r="J79" s="38"/>
      <c r="K79" s="39"/>
      <c r="L79" s="26"/>
      <c r="M79" s="36">
        <f>M80</f>
        <v>300000</v>
      </c>
      <c r="N79" s="26"/>
      <c r="O79" s="36">
        <f t="shared" si="39"/>
        <v>300000</v>
      </c>
      <c r="P79" s="28"/>
      <c r="Q79" s="36">
        <f t="shared" si="40"/>
        <v>300000</v>
      </c>
      <c r="R79" s="28"/>
      <c r="S79" s="36">
        <f t="shared" si="41"/>
        <v>300000</v>
      </c>
      <c r="T79" s="28"/>
      <c r="U79" s="36">
        <f t="shared" si="42"/>
        <v>300000</v>
      </c>
      <c r="V79" s="28"/>
      <c r="W79" s="36">
        <f t="shared" si="43"/>
        <v>300000</v>
      </c>
      <c r="X79" s="28"/>
      <c r="Y79" s="29">
        <f t="shared" si="44"/>
        <v>300000</v>
      </c>
      <c r="Z79" s="28"/>
      <c r="AA79" s="29">
        <f t="shared" si="45"/>
        <v>300000</v>
      </c>
      <c r="AB79" s="28"/>
      <c r="AC79" s="29">
        <f t="shared" si="46"/>
        <v>300000</v>
      </c>
      <c r="AD79" s="28"/>
      <c r="AE79" s="29">
        <f t="shared" si="47"/>
        <v>300000</v>
      </c>
      <c r="AF79"/>
      <c r="AG79"/>
    </row>
    <row r="80" spans="1:33" ht="25.5" customHeight="1">
      <c r="A80" s="31">
        <v>715</v>
      </c>
      <c r="B80" s="31" t="s">
        <v>160</v>
      </c>
      <c r="C80" s="43" t="s">
        <v>161</v>
      </c>
      <c r="D80" s="33" t="e">
        <f>#REF!+#REF!</f>
        <v>#REF!</v>
      </c>
      <c r="E80" s="33" t="e">
        <f>#REF!+#REF!</f>
        <v>#REF!</v>
      </c>
      <c r="F80" s="33" t="e">
        <f>#REF!+#REF!</f>
        <v>#REF!</v>
      </c>
      <c r="G80" s="33" t="e">
        <f>#REF!+#REF!</f>
        <v>#REF!</v>
      </c>
      <c r="H80" s="33" t="e">
        <f>#REF!+#REF!</f>
        <v>#REF!</v>
      </c>
      <c r="I80" s="33" t="e">
        <f>#REF!+#REF!</f>
        <v>#REF!</v>
      </c>
      <c r="J80" s="34" t="e">
        <f>#REF!+#REF!</f>
        <v>#REF!</v>
      </c>
      <c r="K80" s="35" t="e">
        <f>#REF!+#REF!</f>
        <v>#REF!</v>
      </c>
      <c r="L80" s="26"/>
      <c r="M80" s="36">
        <v>300000</v>
      </c>
      <c r="N80" s="26"/>
      <c r="O80" s="36">
        <f t="shared" si="39"/>
        <v>300000</v>
      </c>
      <c r="P80" s="28"/>
      <c r="Q80" s="36">
        <f t="shared" si="40"/>
        <v>300000</v>
      </c>
      <c r="R80" s="28"/>
      <c r="S80" s="36">
        <f t="shared" si="41"/>
        <v>300000</v>
      </c>
      <c r="T80" s="28"/>
      <c r="U80" s="36">
        <f t="shared" si="42"/>
        <v>300000</v>
      </c>
      <c r="V80" s="28"/>
      <c r="W80" s="36">
        <f t="shared" si="43"/>
        <v>300000</v>
      </c>
      <c r="X80" s="28"/>
      <c r="Y80" s="29">
        <f t="shared" si="44"/>
        <v>300000</v>
      </c>
      <c r="Z80" s="28"/>
      <c r="AA80" s="29">
        <f t="shared" si="45"/>
        <v>300000</v>
      </c>
      <c r="AB80" s="28"/>
      <c r="AC80" s="29">
        <f t="shared" si="46"/>
        <v>300000</v>
      </c>
      <c r="AD80" s="28"/>
      <c r="AE80" s="29">
        <f t="shared" si="47"/>
        <v>300000</v>
      </c>
      <c r="AF80"/>
      <c r="AG80"/>
    </row>
    <row r="81" spans="1:33" ht="30" customHeight="1">
      <c r="A81" s="14">
        <v>715</v>
      </c>
      <c r="B81" s="14" t="s">
        <v>162</v>
      </c>
      <c r="C81" s="22" t="s">
        <v>163</v>
      </c>
      <c r="D81" s="23">
        <f t="shared" ref="D81:K81" si="48">D84+D82</f>
        <v>80000</v>
      </c>
      <c r="E81" s="23">
        <f t="shared" si="48"/>
        <v>87000</v>
      </c>
      <c r="F81" s="23">
        <f t="shared" si="48"/>
        <v>0</v>
      </c>
      <c r="G81" s="23">
        <f t="shared" si="48"/>
        <v>80000</v>
      </c>
      <c r="H81" s="23">
        <f t="shared" si="48"/>
        <v>0</v>
      </c>
      <c r="I81" s="23">
        <f t="shared" si="48"/>
        <v>0</v>
      </c>
      <c r="J81" s="24">
        <f t="shared" si="48"/>
        <v>0</v>
      </c>
      <c r="K81" s="25">
        <f t="shared" si="48"/>
        <v>80000</v>
      </c>
      <c r="L81" s="26"/>
      <c r="M81" s="27">
        <f>M82+M84</f>
        <v>90000</v>
      </c>
      <c r="N81" s="26"/>
      <c r="O81" s="36">
        <f t="shared" si="39"/>
        <v>90000</v>
      </c>
      <c r="P81" s="28"/>
      <c r="Q81" s="36">
        <f t="shared" si="40"/>
        <v>90000</v>
      </c>
      <c r="R81" s="28"/>
      <c r="S81" s="36">
        <f t="shared" si="41"/>
        <v>90000</v>
      </c>
      <c r="T81" s="28"/>
      <c r="U81" s="36">
        <f t="shared" si="42"/>
        <v>90000</v>
      </c>
      <c r="V81" s="28"/>
      <c r="W81" s="36">
        <f t="shared" si="43"/>
        <v>90000</v>
      </c>
      <c r="X81" s="28"/>
      <c r="Y81" s="29">
        <f t="shared" si="44"/>
        <v>90000</v>
      </c>
      <c r="Z81" s="28"/>
      <c r="AA81" s="29">
        <f t="shared" si="45"/>
        <v>90000</v>
      </c>
      <c r="AB81" s="28"/>
      <c r="AC81" s="30">
        <f t="shared" si="46"/>
        <v>90000</v>
      </c>
      <c r="AD81" s="28"/>
      <c r="AE81" s="30">
        <f t="shared" si="47"/>
        <v>90000</v>
      </c>
      <c r="AF81"/>
      <c r="AG81"/>
    </row>
    <row r="82" spans="1:33" ht="76.5">
      <c r="A82" s="31">
        <v>715</v>
      </c>
      <c r="B82" s="31" t="s">
        <v>164</v>
      </c>
      <c r="C82" s="43" t="s">
        <v>165</v>
      </c>
      <c r="D82" s="33">
        <f t="shared" ref="D82:K82" si="49">D83</f>
        <v>30000</v>
      </c>
      <c r="E82" s="33">
        <f t="shared" si="49"/>
        <v>77000</v>
      </c>
      <c r="F82" s="33">
        <f t="shared" si="49"/>
        <v>0</v>
      </c>
      <c r="G82" s="33">
        <f t="shared" si="49"/>
        <v>30000</v>
      </c>
      <c r="H82" s="33">
        <f t="shared" si="49"/>
        <v>0</v>
      </c>
      <c r="I82" s="33">
        <f t="shared" si="49"/>
        <v>0</v>
      </c>
      <c r="J82" s="34">
        <f t="shared" si="49"/>
        <v>0</v>
      </c>
      <c r="K82" s="35">
        <f t="shared" si="49"/>
        <v>30000</v>
      </c>
      <c r="L82" s="26"/>
      <c r="M82" s="36">
        <f>M83</f>
        <v>40000</v>
      </c>
      <c r="N82" s="26"/>
      <c r="O82" s="36">
        <f t="shared" si="39"/>
        <v>40000</v>
      </c>
      <c r="P82" s="28"/>
      <c r="Q82" s="36">
        <f t="shared" si="40"/>
        <v>40000</v>
      </c>
      <c r="R82" s="28"/>
      <c r="S82" s="36">
        <f t="shared" si="41"/>
        <v>40000</v>
      </c>
      <c r="T82" s="28"/>
      <c r="U82" s="36">
        <f t="shared" si="42"/>
        <v>40000</v>
      </c>
      <c r="V82" s="28"/>
      <c r="W82" s="36">
        <f t="shared" si="43"/>
        <v>40000</v>
      </c>
      <c r="X82" s="28"/>
      <c r="Y82" s="29">
        <f t="shared" si="44"/>
        <v>40000</v>
      </c>
      <c r="Z82" s="28"/>
      <c r="AA82" s="29">
        <f t="shared" si="45"/>
        <v>40000</v>
      </c>
      <c r="AB82" s="28"/>
      <c r="AC82" s="29">
        <f t="shared" si="46"/>
        <v>40000</v>
      </c>
      <c r="AD82" s="28"/>
      <c r="AE82" s="29">
        <f t="shared" si="47"/>
        <v>40000</v>
      </c>
      <c r="AF82"/>
      <c r="AG82"/>
    </row>
    <row r="83" spans="1:33" ht="89.25">
      <c r="A83" s="31">
        <v>715</v>
      </c>
      <c r="B83" s="54" t="s">
        <v>166</v>
      </c>
      <c r="C83" s="43" t="s">
        <v>167</v>
      </c>
      <c r="D83" s="33">
        <v>30000</v>
      </c>
      <c r="E83" s="41">
        <v>77000</v>
      </c>
      <c r="F83" s="26"/>
      <c r="G83" s="36">
        <f>D83+F83</f>
        <v>30000</v>
      </c>
      <c r="H83" s="26"/>
      <c r="I83" s="36"/>
      <c r="J83" s="38"/>
      <c r="K83" s="39">
        <f>D83+J83</f>
        <v>30000</v>
      </c>
      <c r="L83" s="26"/>
      <c r="M83" s="36">
        <v>40000</v>
      </c>
      <c r="N83" s="26"/>
      <c r="O83" s="36">
        <f t="shared" si="39"/>
        <v>40000</v>
      </c>
      <c r="P83" s="28"/>
      <c r="Q83" s="36">
        <f t="shared" si="40"/>
        <v>40000</v>
      </c>
      <c r="R83" s="28"/>
      <c r="S83" s="36">
        <f t="shared" si="41"/>
        <v>40000</v>
      </c>
      <c r="T83" s="28"/>
      <c r="U83" s="36">
        <f t="shared" si="42"/>
        <v>40000</v>
      </c>
      <c r="V83" s="28"/>
      <c r="W83" s="36">
        <f t="shared" si="43"/>
        <v>40000</v>
      </c>
      <c r="X83" s="28"/>
      <c r="Y83" s="29">
        <f t="shared" si="44"/>
        <v>40000</v>
      </c>
      <c r="Z83" s="28"/>
      <c r="AA83" s="29">
        <f t="shared" si="45"/>
        <v>40000</v>
      </c>
      <c r="AB83" s="28"/>
      <c r="AC83" s="29">
        <f t="shared" si="46"/>
        <v>40000</v>
      </c>
      <c r="AD83" s="28"/>
      <c r="AE83" s="29">
        <f t="shared" si="47"/>
        <v>40000</v>
      </c>
      <c r="AF83"/>
      <c r="AG83"/>
    </row>
    <row r="84" spans="1:33" ht="25.5">
      <c r="A84" s="31">
        <v>715</v>
      </c>
      <c r="B84" s="31" t="s">
        <v>168</v>
      </c>
      <c r="C84" s="43" t="s">
        <v>169</v>
      </c>
      <c r="D84" s="33">
        <f t="shared" ref="D84:K85" si="50">D85</f>
        <v>50000</v>
      </c>
      <c r="E84" s="33">
        <f t="shared" si="50"/>
        <v>10000</v>
      </c>
      <c r="F84" s="33">
        <f t="shared" si="50"/>
        <v>0</v>
      </c>
      <c r="G84" s="33">
        <f t="shared" si="50"/>
        <v>50000</v>
      </c>
      <c r="H84" s="33">
        <f t="shared" si="50"/>
        <v>0</v>
      </c>
      <c r="I84" s="33">
        <f t="shared" si="50"/>
        <v>0</v>
      </c>
      <c r="J84" s="34">
        <f t="shared" si="50"/>
        <v>0</v>
      </c>
      <c r="K84" s="35">
        <f t="shared" si="50"/>
        <v>50000</v>
      </c>
      <c r="L84" s="26"/>
      <c r="M84" s="36">
        <f>M85</f>
        <v>50000</v>
      </c>
      <c r="N84" s="26"/>
      <c r="O84" s="36">
        <f t="shared" si="39"/>
        <v>50000</v>
      </c>
      <c r="P84" s="28"/>
      <c r="Q84" s="36">
        <f t="shared" si="40"/>
        <v>50000</v>
      </c>
      <c r="R84" s="28"/>
      <c r="S84" s="36">
        <f t="shared" si="41"/>
        <v>50000</v>
      </c>
      <c r="T84" s="28"/>
      <c r="U84" s="36">
        <f t="shared" si="42"/>
        <v>50000</v>
      </c>
      <c r="V84" s="28"/>
      <c r="W84" s="36">
        <f t="shared" si="43"/>
        <v>50000</v>
      </c>
      <c r="X84" s="28"/>
      <c r="Y84" s="29">
        <f t="shared" si="44"/>
        <v>50000</v>
      </c>
      <c r="Z84" s="28"/>
      <c r="AA84" s="29">
        <f t="shared" si="45"/>
        <v>50000</v>
      </c>
      <c r="AB84" s="28"/>
      <c r="AC84" s="29">
        <f t="shared" si="46"/>
        <v>50000</v>
      </c>
      <c r="AD84" s="28"/>
      <c r="AE84" s="29">
        <f t="shared" si="47"/>
        <v>50000</v>
      </c>
      <c r="AF84"/>
      <c r="AG84"/>
    </row>
    <row r="85" spans="1:33" ht="27.75" customHeight="1">
      <c r="A85" s="31">
        <v>715</v>
      </c>
      <c r="B85" s="31" t="s">
        <v>170</v>
      </c>
      <c r="C85" s="43" t="s">
        <v>171</v>
      </c>
      <c r="D85" s="33">
        <f t="shared" si="50"/>
        <v>50000</v>
      </c>
      <c r="E85" s="33">
        <f t="shared" si="50"/>
        <v>10000</v>
      </c>
      <c r="F85" s="33">
        <f t="shared" si="50"/>
        <v>0</v>
      </c>
      <c r="G85" s="33">
        <f t="shared" si="50"/>
        <v>50000</v>
      </c>
      <c r="H85" s="33">
        <f t="shared" si="50"/>
        <v>0</v>
      </c>
      <c r="I85" s="33">
        <f t="shared" si="50"/>
        <v>0</v>
      </c>
      <c r="J85" s="34">
        <f t="shared" si="50"/>
        <v>0</v>
      </c>
      <c r="K85" s="35">
        <f t="shared" si="50"/>
        <v>50000</v>
      </c>
      <c r="L85" s="26"/>
      <c r="M85" s="36">
        <f>M86</f>
        <v>50000</v>
      </c>
      <c r="N85" s="26"/>
      <c r="O85" s="36">
        <f t="shared" si="39"/>
        <v>50000</v>
      </c>
      <c r="P85" s="28"/>
      <c r="Q85" s="36">
        <f t="shared" si="40"/>
        <v>50000</v>
      </c>
      <c r="R85" s="28"/>
      <c r="S85" s="36">
        <f t="shared" si="41"/>
        <v>50000</v>
      </c>
      <c r="T85" s="28"/>
      <c r="U85" s="36">
        <f t="shared" si="42"/>
        <v>50000</v>
      </c>
      <c r="V85" s="28"/>
      <c r="W85" s="36">
        <f t="shared" si="43"/>
        <v>50000</v>
      </c>
      <c r="X85" s="28"/>
      <c r="Y85" s="29">
        <f t="shared" si="44"/>
        <v>50000</v>
      </c>
      <c r="Z85" s="28"/>
      <c r="AA85" s="29">
        <f t="shared" si="45"/>
        <v>50000</v>
      </c>
      <c r="AB85" s="28"/>
      <c r="AC85" s="29">
        <f t="shared" si="46"/>
        <v>50000</v>
      </c>
      <c r="AD85" s="28"/>
      <c r="AE85" s="29">
        <f t="shared" si="47"/>
        <v>50000</v>
      </c>
      <c r="AF85"/>
      <c r="AG85"/>
    </row>
    <row r="86" spans="1:33" ht="51">
      <c r="A86" s="31">
        <v>715</v>
      </c>
      <c r="B86" s="31" t="s">
        <v>172</v>
      </c>
      <c r="C86" s="43" t="s">
        <v>173</v>
      </c>
      <c r="D86" s="33">
        <v>50000</v>
      </c>
      <c r="E86" s="41">
        <v>10000</v>
      </c>
      <c r="F86" s="26"/>
      <c r="G86" s="36">
        <f>D86+F86</f>
        <v>50000</v>
      </c>
      <c r="H86" s="26"/>
      <c r="I86" s="36"/>
      <c r="J86" s="38"/>
      <c r="K86" s="39">
        <f>D86+J86</f>
        <v>50000</v>
      </c>
      <c r="L86" s="26"/>
      <c r="M86" s="36">
        <v>50000</v>
      </c>
      <c r="N86" s="26"/>
      <c r="O86" s="36">
        <f t="shared" si="39"/>
        <v>50000</v>
      </c>
      <c r="P86" s="28"/>
      <c r="Q86" s="36">
        <f t="shared" si="40"/>
        <v>50000</v>
      </c>
      <c r="R86" s="28"/>
      <c r="S86" s="36">
        <f t="shared" si="41"/>
        <v>50000</v>
      </c>
      <c r="T86" s="28"/>
      <c r="U86" s="36">
        <f t="shared" si="42"/>
        <v>50000</v>
      </c>
      <c r="V86" s="28"/>
      <c r="W86" s="36">
        <f t="shared" si="43"/>
        <v>50000</v>
      </c>
      <c r="X86" s="28"/>
      <c r="Y86" s="29">
        <f t="shared" si="44"/>
        <v>50000</v>
      </c>
      <c r="Z86" s="28"/>
      <c r="AA86" s="29">
        <f t="shared" si="45"/>
        <v>50000</v>
      </c>
      <c r="AB86" s="28"/>
      <c r="AC86" s="29">
        <f t="shared" si="46"/>
        <v>50000</v>
      </c>
      <c r="AD86" s="28"/>
      <c r="AE86" s="29">
        <f t="shared" si="47"/>
        <v>50000</v>
      </c>
      <c r="AF86"/>
      <c r="AG86"/>
    </row>
    <row r="87" spans="1:33" ht="25.5" hidden="1" customHeight="1">
      <c r="A87" s="31"/>
      <c r="B87" s="31" t="s">
        <v>174</v>
      </c>
      <c r="C87" s="43" t="s">
        <v>175</v>
      </c>
      <c r="D87" s="33"/>
      <c r="E87" s="37"/>
      <c r="F87" s="26"/>
      <c r="G87" s="36">
        <f>D87+F87</f>
        <v>0</v>
      </c>
      <c r="H87" s="26"/>
      <c r="I87" s="36">
        <f>G87+H87</f>
        <v>0</v>
      </c>
      <c r="J87" s="38"/>
      <c r="K87" s="39"/>
      <c r="L87" s="26"/>
      <c r="M87" s="36">
        <f>K87+L87</f>
        <v>0</v>
      </c>
      <c r="N87" s="26"/>
      <c r="O87" s="36">
        <f t="shared" si="39"/>
        <v>0</v>
      </c>
      <c r="P87" s="28"/>
      <c r="Q87" s="36">
        <f t="shared" si="40"/>
        <v>0</v>
      </c>
      <c r="R87" s="28"/>
      <c r="S87" s="36">
        <f t="shared" si="41"/>
        <v>0</v>
      </c>
      <c r="T87" s="28"/>
      <c r="U87" s="36">
        <f t="shared" si="42"/>
        <v>0</v>
      </c>
      <c r="V87" s="28"/>
      <c r="W87" s="36">
        <f t="shared" si="43"/>
        <v>0</v>
      </c>
      <c r="X87" s="28"/>
      <c r="Y87" s="29">
        <f t="shared" si="44"/>
        <v>0</v>
      </c>
      <c r="Z87" s="28"/>
      <c r="AA87" s="29">
        <f t="shared" si="45"/>
        <v>0</v>
      </c>
      <c r="AB87" s="28"/>
      <c r="AC87" s="29">
        <f t="shared" si="46"/>
        <v>0</v>
      </c>
      <c r="AD87" s="28"/>
      <c r="AE87" s="29">
        <f t="shared" si="47"/>
        <v>0</v>
      </c>
      <c r="AF87"/>
      <c r="AG87"/>
    </row>
    <row r="88" spans="1:33" ht="22.5" hidden="1" customHeight="1">
      <c r="A88" s="31"/>
      <c r="B88" s="31" t="s">
        <v>176</v>
      </c>
      <c r="C88" s="43" t="s">
        <v>177</v>
      </c>
      <c r="D88" s="33"/>
      <c r="E88" s="37"/>
      <c r="F88" s="26"/>
      <c r="G88" s="36">
        <f>D88+F88</f>
        <v>0</v>
      </c>
      <c r="H88" s="26"/>
      <c r="I88" s="36">
        <f>G88+H88</f>
        <v>0</v>
      </c>
      <c r="J88" s="38"/>
      <c r="K88" s="39"/>
      <c r="L88" s="26"/>
      <c r="M88" s="36">
        <f>K88+L88</f>
        <v>0</v>
      </c>
      <c r="N88" s="26"/>
      <c r="O88" s="36">
        <f t="shared" si="39"/>
        <v>0</v>
      </c>
      <c r="P88" s="28"/>
      <c r="Q88" s="36">
        <f t="shared" si="40"/>
        <v>0</v>
      </c>
      <c r="R88" s="28"/>
      <c r="S88" s="36">
        <f t="shared" si="41"/>
        <v>0</v>
      </c>
      <c r="T88" s="28"/>
      <c r="U88" s="36">
        <f t="shared" si="42"/>
        <v>0</v>
      </c>
      <c r="V88" s="28"/>
      <c r="W88" s="36">
        <f t="shared" si="43"/>
        <v>0</v>
      </c>
      <c r="X88" s="28"/>
      <c r="Y88" s="29">
        <f t="shared" si="44"/>
        <v>0</v>
      </c>
      <c r="Z88" s="28"/>
      <c r="AA88" s="29">
        <f t="shared" si="45"/>
        <v>0</v>
      </c>
      <c r="AB88" s="28"/>
      <c r="AC88" s="29">
        <f t="shared" si="46"/>
        <v>0</v>
      </c>
      <c r="AD88" s="28"/>
      <c r="AE88" s="29">
        <f t="shared" si="47"/>
        <v>0</v>
      </c>
      <c r="AF88"/>
      <c r="AG88"/>
    </row>
    <row r="89" spans="1:33" ht="19.5" customHeight="1">
      <c r="A89" s="14"/>
      <c r="B89" s="14" t="s">
        <v>178</v>
      </c>
      <c r="C89" s="22" t="s">
        <v>179</v>
      </c>
      <c r="D89" s="23" t="e">
        <f>D90+D91+D92+D93+#REF!+D94+#REF!+D103</f>
        <v>#REF!</v>
      </c>
      <c r="E89" s="23" t="e">
        <f>E90+E91+E92+E93+#REF!+E94+#REF!+E103</f>
        <v>#REF!</v>
      </c>
      <c r="F89" s="23" t="e">
        <f>F90+F91+F92+F93+#REF!+F94+#REF!+F103</f>
        <v>#REF!</v>
      </c>
      <c r="G89" s="23" t="e">
        <f>G90+G91+G92+G93+#REF!+G94+#REF!+G103</f>
        <v>#REF!</v>
      </c>
      <c r="H89" s="23" t="e">
        <f>H90+H91+H92+H93+#REF!+H94+#REF!+H103</f>
        <v>#REF!</v>
      </c>
      <c r="I89" s="23" t="e">
        <f>I90+I91+I92+I93+#REF!+I94+#REF!+I103</f>
        <v>#REF!</v>
      </c>
      <c r="J89" s="24" t="e">
        <f>J90+J91+J92+J93+#REF!+J94+#REF!+J103</f>
        <v>#REF!</v>
      </c>
      <c r="K89" s="25" t="e">
        <f>K90+K91+K92+K93+#REF!+K94+#REF!+K103</f>
        <v>#REF!</v>
      </c>
      <c r="L89" s="26"/>
      <c r="M89" s="27">
        <f>M90+M92+M94+M96+M99+M101+M103</f>
        <v>1417600</v>
      </c>
      <c r="N89" s="26"/>
      <c r="O89" s="36">
        <f t="shared" si="39"/>
        <v>1417600</v>
      </c>
      <c r="P89" s="28"/>
      <c r="Q89" s="36">
        <f t="shared" si="40"/>
        <v>1417600</v>
      </c>
      <c r="R89" s="28"/>
      <c r="S89" s="36">
        <f t="shared" si="41"/>
        <v>1417600</v>
      </c>
      <c r="T89" s="28"/>
      <c r="U89" s="36">
        <f t="shared" si="42"/>
        <v>1417600</v>
      </c>
      <c r="V89" s="28"/>
      <c r="W89" s="36">
        <f t="shared" si="43"/>
        <v>1417600</v>
      </c>
      <c r="X89" s="28"/>
      <c r="Y89" s="29">
        <f t="shared" si="44"/>
        <v>1417600</v>
      </c>
      <c r="Z89" s="28"/>
      <c r="AA89" s="29">
        <f t="shared" si="45"/>
        <v>1417600</v>
      </c>
      <c r="AB89" s="28"/>
      <c r="AC89" s="30">
        <f t="shared" si="46"/>
        <v>1417600</v>
      </c>
      <c r="AD89" s="28"/>
      <c r="AE89" s="30">
        <f t="shared" si="47"/>
        <v>1417600</v>
      </c>
      <c r="AF89"/>
      <c r="AG89"/>
    </row>
    <row r="90" spans="1:33" ht="55.5" customHeight="1">
      <c r="A90" s="14">
        <v>715</v>
      </c>
      <c r="B90" s="48" t="s">
        <v>180</v>
      </c>
      <c r="C90" s="45" t="s">
        <v>181</v>
      </c>
      <c r="D90" s="33">
        <v>100000</v>
      </c>
      <c r="E90" s="23"/>
      <c r="F90" s="23"/>
      <c r="G90" s="23"/>
      <c r="H90" s="23"/>
      <c r="I90" s="23"/>
      <c r="J90" s="38"/>
      <c r="K90" s="40">
        <f>D90+J90</f>
        <v>100000</v>
      </c>
      <c r="L90" s="26"/>
      <c r="M90" s="46">
        <f>M91</f>
        <v>24000</v>
      </c>
      <c r="N90" s="26"/>
      <c r="O90" s="36">
        <f t="shared" si="39"/>
        <v>24000</v>
      </c>
      <c r="P90" s="28"/>
      <c r="Q90" s="36">
        <f t="shared" si="40"/>
        <v>24000</v>
      </c>
      <c r="R90" s="28"/>
      <c r="S90" s="36">
        <f t="shared" si="41"/>
        <v>24000</v>
      </c>
      <c r="T90" s="28"/>
      <c r="U90" s="36">
        <f t="shared" si="42"/>
        <v>24000</v>
      </c>
      <c r="V90" s="28"/>
      <c r="W90" s="36">
        <f t="shared" si="43"/>
        <v>24000</v>
      </c>
      <c r="X90" s="28"/>
      <c r="Y90" s="29">
        <f t="shared" si="44"/>
        <v>24000</v>
      </c>
      <c r="Z90" s="28"/>
      <c r="AA90" s="29">
        <f t="shared" si="45"/>
        <v>24000</v>
      </c>
      <c r="AB90" s="28"/>
      <c r="AC90" s="47">
        <f t="shared" si="46"/>
        <v>24000</v>
      </c>
      <c r="AD90" s="28"/>
      <c r="AE90" s="47">
        <f t="shared" si="47"/>
        <v>24000</v>
      </c>
      <c r="AF90"/>
      <c r="AG90"/>
    </row>
    <row r="91" spans="1:33" ht="63.75" customHeight="1">
      <c r="A91" s="31">
        <v>715</v>
      </c>
      <c r="B91" s="31" t="s">
        <v>182</v>
      </c>
      <c r="C91" s="43" t="s">
        <v>183</v>
      </c>
      <c r="D91" s="33">
        <v>5000</v>
      </c>
      <c r="E91" s="23"/>
      <c r="F91" s="23"/>
      <c r="G91" s="23"/>
      <c r="H91" s="23"/>
      <c r="I91" s="23"/>
      <c r="J91" s="38"/>
      <c r="K91" s="40">
        <f>D91+J91</f>
        <v>5000</v>
      </c>
      <c r="L91" s="26"/>
      <c r="M91" s="36">
        <v>24000</v>
      </c>
      <c r="N91" s="26"/>
      <c r="O91" s="36">
        <f t="shared" si="39"/>
        <v>24000</v>
      </c>
      <c r="P91" s="28"/>
      <c r="Q91" s="36">
        <f t="shared" si="40"/>
        <v>24000</v>
      </c>
      <c r="R91" s="28"/>
      <c r="S91" s="36">
        <f t="shared" si="41"/>
        <v>24000</v>
      </c>
      <c r="T91" s="28"/>
      <c r="U91" s="36">
        <f t="shared" si="42"/>
        <v>24000</v>
      </c>
      <c r="V91" s="28"/>
      <c r="W91" s="36">
        <f t="shared" si="43"/>
        <v>24000</v>
      </c>
      <c r="X91" s="28"/>
      <c r="Y91" s="29">
        <f t="shared" si="44"/>
        <v>24000</v>
      </c>
      <c r="Z91" s="28"/>
      <c r="AA91" s="29">
        <f t="shared" si="45"/>
        <v>24000</v>
      </c>
      <c r="AB91" s="28"/>
      <c r="AC91" s="29">
        <f t="shared" si="46"/>
        <v>24000</v>
      </c>
      <c r="AD91" s="28"/>
      <c r="AE91" s="29">
        <f t="shared" si="47"/>
        <v>24000</v>
      </c>
      <c r="AF91"/>
      <c r="AG91"/>
    </row>
    <row r="92" spans="1:33" ht="64.5" customHeight="1">
      <c r="A92" s="31">
        <v>715</v>
      </c>
      <c r="B92" s="48" t="s">
        <v>184</v>
      </c>
      <c r="C92" s="45" t="s">
        <v>185</v>
      </c>
      <c r="D92" s="33">
        <v>5000</v>
      </c>
      <c r="E92" s="41">
        <v>-20000</v>
      </c>
      <c r="F92" s="26"/>
      <c r="G92" s="36">
        <f>D92+F92</f>
        <v>5000</v>
      </c>
      <c r="H92" s="26"/>
      <c r="I92" s="36"/>
      <c r="J92" s="38"/>
      <c r="K92" s="40">
        <f>D92+J92</f>
        <v>5000</v>
      </c>
      <c r="L92" s="26"/>
      <c r="M92" s="46">
        <f>M93</f>
        <v>3000</v>
      </c>
      <c r="N92" s="26"/>
      <c r="O92" s="36">
        <f t="shared" si="39"/>
        <v>3000</v>
      </c>
      <c r="P92" s="28"/>
      <c r="Q92" s="36">
        <f t="shared" si="40"/>
        <v>3000</v>
      </c>
      <c r="R92" s="28"/>
      <c r="S92" s="36">
        <f t="shared" si="41"/>
        <v>3000</v>
      </c>
      <c r="T92" s="28"/>
      <c r="U92" s="36">
        <f t="shared" si="42"/>
        <v>3000</v>
      </c>
      <c r="V92" s="28"/>
      <c r="W92" s="36">
        <f t="shared" si="43"/>
        <v>3000</v>
      </c>
      <c r="X92" s="28"/>
      <c r="Y92" s="29">
        <f t="shared" si="44"/>
        <v>3000</v>
      </c>
      <c r="Z92" s="28"/>
      <c r="AA92" s="29">
        <f t="shared" si="45"/>
        <v>3000</v>
      </c>
      <c r="AB92" s="28"/>
      <c r="AC92" s="47">
        <f t="shared" si="46"/>
        <v>3000</v>
      </c>
      <c r="AD92" s="28"/>
      <c r="AE92" s="47">
        <f t="shared" si="47"/>
        <v>3000</v>
      </c>
      <c r="AF92"/>
      <c r="AG92"/>
    </row>
    <row r="93" spans="1:33" ht="89.25">
      <c r="A93" s="31">
        <v>715</v>
      </c>
      <c r="B93" s="31" t="s">
        <v>186</v>
      </c>
      <c r="C93" s="43" t="s">
        <v>187</v>
      </c>
      <c r="D93" s="33">
        <v>10000</v>
      </c>
      <c r="E93" s="41"/>
      <c r="F93" s="26"/>
      <c r="G93" s="36"/>
      <c r="H93" s="26"/>
      <c r="I93" s="36"/>
      <c r="J93" s="38"/>
      <c r="K93" s="40">
        <f>D93+J93</f>
        <v>10000</v>
      </c>
      <c r="L93" s="26"/>
      <c r="M93" s="36">
        <v>3000</v>
      </c>
      <c r="N93" s="26"/>
      <c r="O93" s="36">
        <f t="shared" si="39"/>
        <v>3000</v>
      </c>
      <c r="P93" s="28"/>
      <c r="Q93" s="36">
        <f t="shared" si="40"/>
        <v>3000</v>
      </c>
      <c r="R93" s="28"/>
      <c r="S93" s="36">
        <f t="shared" si="41"/>
        <v>3000</v>
      </c>
      <c r="T93" s="28"/>
      <c r="U93" s="36">
        <f t="shared" si="42"/>
        <v>3000</v>
      </c>
      <c r="V93" s="28"/>
      <c r="W93" s="36">
        <f t="shared" si="43"/>
        <v>3000</v>
      </c>
      <c r="X93" s="28"/>
      <c r="Y93" s="29">
        <f t="shared" si="44"/>
        <v>3000</v>
      </c>
      <c r="Z93" s="28"/>
      <c r="AA93" s="29">
        <f t="shared" si="45"/>
        <v>3000</v>
      </c>
      <c r="AB93" s="28"/>
      <c r="AC93" s="29">
        <f t="shared" si="46"/>
        <v>3000</v>
      </c>
      <c r="AD93" s="28"/>
      <c r="AE93" s="29">
        <f t="shared" si="47"/>
        <v>3000</v>
      </c>
      <c r="AF93"/>
      <c r="AG93"/>
    </row>
    <row r="94" spans="1:33" ht="67.5" customHeight="1">
      <c r="A94" s="31">
        <v>715</v>
      </c>
      <c r="B94" s="48" t="s">
        <v>188</v>
      </c>
      <c r="C94" s="45" t="s">
        <v>189</v>
      </c>
      <c r="D94" s="33">
        <v>50000</v>
      </c>
      <c r="E94" s="41"/>
      <c r="F94" s="26"/>
      <c r="G94" s="36"/>
      <c r="H94" s="26"/>
      <c r="I94" s="36"/>
      <c r="J94" s="38"/>
      <c r="K94" s="40">
        <f>D94+J94</f>
        <v>50000</v>
      </c>
      <c r="L94" s="26"/>
      <c r="M94" s="46">
        <f>M95</f>
        <v>80000</v>
      </c>
      <c r="N94" s="26"/>
      <c r="O94" s="36">
        <f t="shared" si="39"/>
        <v>80000</v>
      </c>
      <c r="P94" s="28"/>
      <c r="Q94" s="36">
        <f t="shared" si="40"/>
        <v>80000</v>
      </c>
      <c r="R94" s="28"/>
      <c r="S94" s="36">
        <f t="shared" si="41"/>
        <v>80000</v>
      </c>
      <c r="T94" s="28"/>
      <c r="U94" s="36">
        <f t="shared" si="42"/>
        <v>80000</v>
      </c>
      <c r="V94" s="28"/>
      <c r="W94" s="36">
        <f t="shared" si="43"/>
        <v>80000</v>
      </c>
      <c r="X94" s="28"/>
      <c r="Y94" s="29">
        <f t="shared" si="44"/>
        <v>80000</v>
      </c>
      <c r="Z94" s="28"/>
      <c r="AA94" s="29">
        <f t="shared" si="45"/>
        <v>80000</v>
      </c>
      <c r="AB94" s="28"/>
      <c r="AC94" s="47">
        <f t="shared" si="46"/>
        <v>80000</v>
      </c>
      <c r="AD94" s="28"/>
      <c r="AE94" s="47">
        <f t="shared" si="47"/>
        <v>80000</v>
      </c>
      <c r="AF94"/>
      <c r="AG94"/>
    </row>
    <row r="95" spans="1:33" ht="102">
      <c r="A95" s="31">
        <v>715</v>
      </c>
      <c r="B95" s="31" t="s">
        <v>190</v>
      </c>
      <c r="C95" s="43" t="s">
        <v>191</v>
      </c>
      <c r="D95" s="33"/>
      <c r="E95" s="41"/>
      <c r="F95" s="26"/>
      <c r="G95" s="36"/>
      <c r="H95" s="26"/>
      <c r="I95" s="36"/>
      <c r="J95" s="38"/>
      <c r="K95" s="40"/>
      <c r="L95" s="26"/>
      <c r="M95" s="36">
        <v>80000</v>
      </c>
      <c r="N95" s="26"/>
      <c r="O95" s="36">
        <f t="shared" si="39"/>
        <v>80000</v>
      </c>
      <c r="P95" s="28"/>
      <c r="Q95" s="36">
        <f t="shared" si="40"/>
        <v>80000</v>
      </c>
      <c r="R95" s="28"/>
      <c r="S95" s="36">
        <f t="shared" si="41"/>
        <v>80000</v>
      </c>
      <c r="T95" s="28"/>
      <c r="U95" s="36">
        <f t="shared" si="42"/>
        <v>80000</v>
      </c>
      <c r="V95" s="28"/>
      <c r="W95" s="36">
        <f t="shared" si="43"/>
        <v>80000</v>
      </c>
      <c r="X95" s="28"/>
      <c r="Y95" s="29">
        <f t="shared" si="44"/>
        <v>80000</v>
      </c>
      <c r="Z95" s="28"/>
      <c r="AA95" s="29">
        <f t="shared" si="45"/>
        <v>80000</v>
      </c>
      <c r="AB95" s="28"/>
      <c r="AC95" s="29">
        <f t="shared" si="46"/>
        <v>80000</v>
      </c>
      <c r="AD95" s="28"/>
      <c r="AE95" s="29">
        <f t="shared" si="47"/>
        <v>80000</v>
      </c>
      <c r="AF95"/>
      <c r="AG95"/>
    </row>
    <row r="96" spans="1:33" ht="63.75">
      <c r="A96" s="31">
        <v>715</v>
      </c>
      <c r="B96" s="48" t="s">
        <v>192</v>
      </c>
      <c r="C96" s="45" t="s">
        <v>193</v>
      </c>
      <c r="D96" s="33"/>
      <c r="E96" s="41"/>
      <c r="F96" s="26"/>
      <c r="G96" s="36"/>
      <c r="H96" s="26"/>
      <c r="I96" s="36"/>
      <c r="J96" s="38"/>
      <c r="K96" s="40"/>
      <c r="L96" s="26"/>
      <c r="M96" s="46">
        <f>M97+M98</f>
        <v>15500</v>
      </c>
      <c r="N96" s="26"/>
      <c r="O96" s="36">
        <f t="shared" si="39"/>
        <v>15500</v>
      </c>
      <c r="P96" s="28"/>
      <c r="Q96" s="36">
        <f t="shared" si="40"/>
        <v>15500</v>
      </c>
      <c r="R96" s="28"/>
      <c r="S96" s="36">
        <f t="shared" si="41"/>
        <v>15500</v>
      </c>
      <c r="T96" s="28"/>
      <c r="U96" s="36">
        <f t="shared" si="42"/>
        <v>15500</v>
      </c>
      <c r="V96" s="28"/>
      <c r="W96" s="36">
        <f t="shared" si="43"/>
        <v>15500</v>
      </c>
      <c r="X96" s="28"/>
      <c r="Y96" s="29">
        <f t="shared" si="44"/>
        <v>15500</v>
      </c>
      <c r="Z96" s="28"/>
      <c r="AA96" s="29">
        <f t="shared" si="45"/>
        <v>15500</v>
      </c>
      <c r="AB96" s="28"/>
      <c r="AC96" s="47">
        <f t="shared" si="46"/>
        <v>15500</v>
      </c>
      <c r="AD96" s="28"/>
      <c r="AE96" s="47">
        <f t="shared" si="47"/>
        <v>15500</v>
      </c>
      <c r="AF96"/>
      <c r="AG96"/>
    </row>
    <row r="97" spans="1:33" ht="89.25">
      <c r="A97" s="31">
        <v>715</v>
      </c>
      <c r="B97" s="31" t="s">
        <v>194</v>
      </c>
      <c r="C97" s="43" t="s">
        <v>195</v>
      </c>
      <c r="D97" s="33"/>
      <c r="E97" s="41"/>
      <c r="F97" s="26"/>
      <c r="G97" s="36"/>
      <c r="H97" s="26"/>
      <c r="I97" s="36"/>
      <c r="J97" s="38"/>
      <c r="K97" s="40"/>
      <c r="L97" s="26"/>
      <c r="M97" s="36">
        <v>10000</v>
      </c>
      <c r="N97" s="26"/>
      <c r="O97" s="36">
        <f t="shared" si="39"/>
        <v>10000</v>
      </c>
      <c r="P97" s="28"/>
      <c r="Q97" s="36">
        <f t="shared" si="40"/>
        <v>10000</v>
      </c>
      <c r="R97" s="28"/>
      <c r="S97" s="36">
        <f t="shared" si="41"/>
        <v>10000</v>
      </c>
      <c r="T97" s="28"/>
      <c r="U97" s="36">
        <f t="shared" si="42"/>
        <v>10000</v>
      </c>
      <c r="V97" s="28"/>
      <c r="W97" s="36">
        <f t="shared" si="43"/>
        <v>10000</v>
      </c>
      <c r="X97" s="28"/>
      <c r="Y97" s="29">
        <f t="shared" si="44"/>
        <v>10000</v>
      </c>
      <c r="Z97" s="28"/>
      <c r="AA97" s="29">
        <f t="shared" si="45"/>
        <v>10000</v>
      </c>
      <c r="AB97" s="28"/>
      <c r="AC97" s="29">
        <f t="shared" si="46"/>
        <v>10000</v>
      </c>
      <c r="AD97" s="28"/>
      <c r="AE97" s="29">
        <f t="shared" si="47"/>
        <v>10000</v>
      </c>
      <c r="AF97"/>
      <c r="AG97"/>
    </row>
    <row r="98" spans="1:33" ht="76.5" customHeight="1">
      <c r="A98" s="31">
        <v>715</v>
      </c>
      <c r="B98" s="31" t="s">
        <v>196</v>
      </c>
      <c r="C98" s="43" t="s">
        <v>197</v>
      </c>
      <c r="D98" s="33"/>
      <c r="E98" s="41"/>
      <c r="F98" s="26"/>
      <c r="G98" s="36"/>
      <c r="H98" s="26"/>
      <c r="I98" s="36"/>
      <c r="J98" s="38"/>
      <c r="K98" s="40"/>
      <c r="L98" s="26"/>
      <c r="M98" s="36">
        <v>5500</v>
      </c>
      <c r="N98" s="26"/>
      <c r="O98" s="36">
        <f t="shared" si="39"/>
        <v>5500</v>
      </c>
      <c r="P98" s="28"/>
      <c r="Q98" s="36">
        <f t="shared" si="40"/>
        <v>5500</v>
      </c>
      <c r="R98" s="28"/>
      <c r="S98" s="36">
        <f t="shared" si="41"/>
        <v>5500</v>
      </c>
      <c r="T98" s="28"/>
      <c r="U98" s="36">
        <f t="shared" si="42"/>
        <v>5500</v>
      </c>
      <c r="V98" s="28"/>
      <c r="W98" s="36">
        <f t="shared" si="43"/>
        <v>5500</v>
      </c>
      <c r="X98" s="28"/>
      <c r="Y98" s="29">
        <f t="shared" si="44"/>
        <v>5500</v>
      </c>
      <c r="Z98" s="28"/>
      <c r="AA98" s="29">
        <f t="shared" si="45"/>
        <v>5500</v>
      </c>
      <c r="AB98" s="28"/>
      <c r="AC98" s="29">
        <f t="shared" si="46"/>
        <v>5500</v>
      </c>
      <c r="AD98" s="28"/>
      <c r="AE98" s="29">
        <f t="shared" si="47"/>
        <v>5500</v>
      </c>
      <c r="AF98"/>
      <c r="AG98"/>
    </row>
    <row r="99" spans="1:33" ht="82.5" customHeight="1">
      <c r="A99" s="31">
        <v>715</v>
      </c>
      <c r="B99" s="48" t="s">
        <v>198</v>
      </c>
      <c r="C99" s="45" t="s">
        <v>199</v>
      </c>
      <c r="D99" s="33"/>
      <c r="E99" s="41"/>
      <c r="F99" s="26"/>
      <c r="G99" s="36"/>
      <c r="H99" s="26"/>
      <c r="I99" s="36"/>
      <c r="J99" s="38"/>
      <c r="K99" s="40"/>
      <c r="L99" s="26"/>
      <c r="M99" s="36">
        <f>M100</f>
        <v>587500</v>
      </c>
      <c r="N99" s="26"/>
      <c r="O99" s="36">
        <f t="shared" si="39"/>
        <v>587500</v>
      </c>
      <c r="P99" s="28"/>
      <c r="Q99" s="36">
        <f t="shared" si="40"/>
        <v>587500</v>
      </c>
      <c r="R99" s="28"/>
      <c r="S99" s="36">
        <f t="shared" si="41"/>
        <v>587500</v>
      </c>
      <c r="T99" s="28"/>
      <c r="U99" s="36">
        <f t="shared" si="42"/>
        <v>587500</v>
      </c>
      <c r="V99" s="28"/>
      <c r="W99" s="36">
        <f t="shared" si="43"/>
        <v>587500</v>
      </c>
      <c r="X99" s="28"/>
      <c r="Y99" s="29">
        <f t="shared" si="44"/>
        <v>587500</v>
      </c>
      <c r="Z99" s="28"/>
      <c r="AA99" s="29">
        <f t="shared" si="45"/>
        <v>587500</v>
      </c>
      <c r="AB99" s="28"/>
      <c r="AC99" s="29">
        <f t="shared" si="46"/>
        <v>587500</v>
      </c>
      <c r="AD99" s="28"/>
      <c r="AE99" s="29">
        <f t="shared" si="47"/>
        <v>587500</v>
      </c>
      <c r="AF99"/>
      <c r="AG99"/>
    </row>
    <row r="100" spans="1:33" ht="68.25" customHeight="1">
      <c r="A100" s="31">
        <v>715</v>
      </c>
      <c r="B100" s="31" t="s">
        <v>200</v>
      </c>
      <c r="C100" s="43" t="s">
        <v>201</v>
      </c>
      <c r="D100" s="33"/>
      <c r="E100" s="41"/>
      <c r="F100" s="26"/>
      <c r="G100" s="36"/>
      <c r="H100" s="26"/>
      <c r="I100" s="36"/>
      <c r="J100" s="38"/>
      <c r="K100" s="40"/>
      <c r="L100" s="26"/>
      <c r="M100" s="36">
        <v>587500</v>
      </c>
      <c r="N100" s="26"/>
      <c r="O100" s="36">
        <f t="shared" si="39"/>
        <v>587500</v>
      </c>
      <c r="P100" s="28"/>
      <c r="Q100" s="36">
        <f t="shared" si="40"/>
        <v>587500</v>
      </c>
      <c r="R100" s="28"/>
      <c r="S100" s="36">
        <f t="shared" si="41"/>
        <v>587500</v>
      </c>
      <c r="T100" s="28"/>
      <c r="U100" s="36">
        <f t="shared" si="42"/>
        <v>587500</v>
      </c>
      <c r="V100" s="28"/>
      <c r="W100" s="36">
        <f t="shared" si="43"/>
        <v>587500</v>
      </c>
      <c r="X100" s="28"/>
      <c r="Y100" s="29">
        <f t="shared" si="44"/>
        <v>587500</v>
      </c>
      <c r="Z100" s="28"/>
      <c r="AA100" s="29">
        <f t="shared" si="45"/>
        <v>587500</v>
      </c>
      <c r="AB100" s="28"/>
      <c r="AC100" s="29">
        <f t="shared" si="46"/>
        <v>587500</v>
      </c>
      <c r="AD100" s="28"/>
      <c r="AE100" s="29">
        <f t="shared" si="47"/>
        <v>587500</v>
      </c>
      <c r="AF100"/>
      <c r="AG100"/>
    </row>
    <row r="101" spans="1:33" ht="65.25" customHeight="1">
      <c r="A101" s="31">
        <v>715</v>
      </c>
      <c r="B101" s="48" t="s">
        <v>202</v>
      </c>
      <c r="C101" s="45" t="s">
        <v>203</v>
      </c>
      <c r="D101" s="33"/>
      <c r="E101" s="41"/>
      <c r="F101" s="26"/>
      <c r="G101" s="36"/>
      <c r="H101" s="26"/>
      <c r="I101" s="36"/>
      <c r="J101" s="38"/>
      <c r="K101" s="40"/>
      <c r="L101" s="26"/>
      <c r="M101" s="36">
        <f>M102</f>
        <v>207600</v>
      </c>
      <c r="N101" s="26"/>
      <c r="O101" s="36">
        <f t="shared" si="39"/>
        <v>207600</v>
      </c>
      <c r="P101" s="28"/>
      <c r="Q101" s="36">
        <f t="shared" si="40"/>
        <v>207600</v>
      </c>
      <c r="R101" s="28"/>
      <c r="S101" s="36">
        <f t="shared" si="41"/>
        <v>207600</v>
      </c>
      <c r="T101" s="28"/>
      <c r="U101" s="36">
        <f t="shared" si="42"/>
        <v>207600</v>
      </c>
      <c r="V101" s="28"/>
      <c r="W101" s="36">
        <f t="shared" si="43"/>
        <v>207600</v>
      </c>
      <c r="X101" s="28"/>
      <c r="Y101" s="29">
        <f t="shared" si="44"/>
        <v>207600</v>
      </c>
      <c r="Z101" s="28"/>
      <c r="AA101" s="29">
        <f t="shared" si="45"/>
        <v>207600</v>
      </c>
      <c r="AB101" s="28"/>
      <c r="AC101" s="47">
        <f t="shared" si="46"/>
        <v>207600</v>
      </c>
      <c r="AD101" s="28"/>
      <c r="AE101" s="47">
        <f t="shared" si="47"/>
        <v>207600</v>
      </c>
      <c r="AF101"/>
      <c r="AG101"/>
    </row>
    <row r="102" spans="1:33" ht="48.75" customHeight="1">
      <c r="A102" s="31">
        <v>715</v>
      </c>
      <c r="B102" s="31" t="s">
        <v>204</v>
      </c>
      <c r="C102" s="43" t="s">
        <v>205</v>
      </c>
      <c r="D102" s="33"/>
      <c r="E102" s="41"/>
      <c r="F102" s="26"/>
      <c r="G102" s="36"/>
      <c r="H102" s="26"/>
      <c r="I102" s="36"/>
      <c r="J102" s="38"/>
      <c r="K102" s="40"/>
      <c r="L102" s="26"/>
      <c r="M102" s="36">
        <v>207600</v>
      </c>
      <c r="N102" s="26"/>
      <c r="O102" s="36">
        <f t="shared" si="39"/>
        <v>207600</v>
      </c>
      <c r="P102" s="28"/>
      <c r="Q102" s="36">
        <f t="shared" si="40"/>
        <v>207600</v>
      </c>
      <c r="R102" s="28"/>
      <c r="S102" s="36">
        <f t="shared" si="41"/>
        <v>207600</v>
      </c>
      <c r="T102" s="28"/>
      <c r="U102" s="36">
        <f t="shared" si="42"/>
        <v>207600</v>
      </c>
      <c r="V102" s="28"/>
      <c r="W102" s="36">
        <f t="shared" si="43"/>
        <v>207600</v>
      </c>
      <c r="X102" s="28"/>
      <c r="Y102" s="29">
        <f t="shared" si="44"/>
        <v>207600</v>
      </c>
      <c r="Z102" s="28"/>
      <c r="AA102" s="29">
        <f t="shared" si="45"/>
        <v>207600</v>
      </c>
      <c r="AB102" s="28"/>
      <c r="AC102" s="29">
        <f t="shared" si="46"/>
        <v>207600</v>
      </c>
      <c r="AD102" s="28"/>
      <c r="AE102" s="29">
        <f t="shared" si="47"/>
        <v>207600</v>
      </c>
      <c r="AF102"/>
      <c r="AG102"/>
    </row>
    <row r="103" spans="1:33" ht="27.75" customHeight="1">
      <c r="A103" s="31">
        <v>715</v>
      </c>
      <c r="B103" s="48" t="s">
        <v>206</v>
      </c>
      <c r="C103" s="45" t="s">
        <v>207</v>
      </c>
      <c r="D103" s="33">
        <f t="shared" ref="D103:K103" si="51">D104</f>
        <v>330000</v>
      </c>
      <c r="E103" s="33">
        <f t="shared" si="51"/>
        <v>0</v>
      </c>
      <c r="F103" s="33">
        <f t="shared" si="51"/>
        <v>0</v>
      </c>
      <c r="G103" s="33">
        <f t="shared" si="51"/>
        <v>330000</v>
      </c>
      <c r="H103" s="33">
        <f t="shared" si="51"/>
        <v>0</v>
      </c>
      <c r="I103" s="33">
        <f t="shared" si="51"/>
        <v>0</v>
      </c>
      <c r="J103" s="34">
        <f t="shared" si="51"/>
        <v>0</v>
      </c>
      <c r="K103" s="35">
        <f t="shared" si="51"/>
        <v>330000</v>
      </c>
      <c r="L103" s="26"/>
      <c r="M103" s="46">
        <f>M104</f>
        <v>500000</v>
      </c>
      <c r="N103" s="26"/>
      <c r="O103" s="36">
        <f t="shared" si="39"/>
        <v>500000</v>
      </c>
      <c r="P103" s="28"/>
      <c r="Q103" s="36">
        <f t="shared" si="40"/>
        <v>500000</v>
      </c>
      <c r="R103" s="28"/>
      <c r="S103" s="36">
        <f t="shared" si="41"/>
        <v>500000</v>
      </c>
      <c r="T103" s="28"/>
      <c r="U103" s="36">
        <f t="shared" si="42"/>
        <v>500000</v>
      </c>
      <c r="V103" s="28"/>
      <c r="W103" s="36">
        <f t="shared" si="43"/>
        <v>500000</v>
      </c>
      <c r="X103" s="28"/>
      <c r="Y103" s="29">
        <f t="shared" si="44"/>
        <v>500000</v>
      </c>
      <c r="Z103" s="28"/>
      <c r="AA103" s="29">
        <f t="shared" si="45"/>
        <v>500000</v>
      </c>
      <c r="AB103" s="28"/>
      <c r="AC103" s="47">
        <f t="shared" si="46"/>
        <v>500000</v>
      </c>
      <c r="AD103" s="28"/>
      <c r="AE103" s="47">
        <f t="shared" si="47"/>
        <v>500000</v>
      </c>
      <c r="AF103"/>
      <c r="AG103"/>
    </row>
    <row r="104" spans="1:33" ht="64.5" customHeight="1">
      <c r="A104" s="31">
        <v>715</v>
      </c>
      <c r="B104" s="31" t="s">
        <v>208</v>
      </c>
      <c r="C104" s="43" t="s">
        <v>209</v>
      </c>
      <c r="D104" s="33">
        <v>330000</v>
      </c>
      <c r="E104" s="37"/>
      <c r="F104" s="26"/>
      <c r="G104" s="36">
        <f>D104+F104</f>
        <v>330000</v>
      </c>
      <c r="H104" s="26"/>
      <c r="I104" s="36"/>
      <c r="J104" s="38"/>
      <c r="K104" s="39">
        <f>D104+J104</f>
        <v>330000</v>
      </c>
      <c r="L104" s="26"/>
      <c r="M104" s="36">
        <v>500000</v>
      </c>
      <c r="N104" s="26"/>
      <c r="O104" s="36">
        <f t="shared" si="39"/>
        <v>500000</v>
      </c>
      <c r="P104" s="28"/>
      <c r="Q104" s="36">
        <f t="shared" si="40"/>
        <v>500000</v>
      </c>
      <c r="R104" s="28"/>
      <c r="S104" s="36">
        <f t="shared" si="41"/>
        <v>500000</v>
      </c>
      <c r="T104" s="28"/>
      <c r="U104" s="36">
        <f t="shared" si="42"/>
        <v>500000</v>
      </c>
      <c r="V104" s="28"/>
      <c r="W104" s="36">
        <f t="shared" si="43"/>
        <v>500000</v>
      </c>
      <c r="X104" s="28"/>
      <c r="Y104" s="29">
        <f t="shared" si="44"/>
        <v>500000</v>
      </c>
      <c r="Z104" s="28"/>
      <c r="AA104" s="29">
        <f t="shared" si="45"/>
        <v>500000</v>
      </c>
      <c r="AB104" s="28"/>
      <c r="AC104" s="29">
        <f t="shared" si="46"/>
        <v>500000</v>
      </c>
      <c r="AD104" s="28"/>
      <c r="AE104" s="29">
        <f t="shared" si="47"/>
        <v>500000</v>
      </c>
      <c r="AF104"/>
      <c r="AG104"/>
    </row>
    <row r="105" spans="1:33" ht="24.75" customHeight="1">
      <c r="A105" s="14">
        <v>715</v>
      </c>
      <c r="B105" s="14" t="s">
        <v>210</v>
      </c>
      <c r="C105" s="22" t="s">
        <v>211</v>
      </c>
      <c r="D105" s="23"/>
      <c r="E105" s="37"/>
      <c r="F105" s="26"/>
      <c r="G105" s="36">
        <f>D105+F105</f>
        <v>0</v>
      </c>
      <c r="H105" s="26"/>
      <c r="I105" s="36"/>
      <c r="J105" s="38"/>
      <c r="K105" s="39"/>
      <c r="L105" s="26"/>
      <c r="M105" s="36">
        <f>K105+L105</f>
        <v>0</v>
      </c>
      <c r="N105" s="26"/>
      <c r="O105" s="36">
        <f t="shared" ref="O105:O114" si="52">M105+N105</f>
        <v>0</v>
      </c>
      <c r="P105" s="28"/>
      <c r="Q105" s="36">
        <f t="shared" ref="Q105:Q114" si="53">O105+P105</f>
        <v>0</v>
      </c>
      <c r="R105" s="28"/>
      <c r="S105" s="36">
        <f t="shared" ref="S105:S114" si="54">Q105+R105</f>
        <v>0</v>
      </c>
      <c r="T105" s="28"/>
      <c r="U105" s="36">
        <f t="shared" ref="U105:U114" si="55">S105+T105</f>
        <v>0</v>
      </c>
      <c r="V105" s="28"/>
      <c r="W105" s="36">
        <f t="shared" ref="W105:W114" si="56">U105+V105</f>
        <v>0</v>
      </c>
      <c r="X105" s="28"/>
      <c r="Y105" s="29">
        <f t="shared" ref="Y105:Y114" si="57">W105+X105</f>
        <v>0</v>
      </c>
      <c r="Z105" s="28"/>
      <c r="AA105" s="29">
        <f t="shared" ref="AA105:AA114" si="58">Y105+Z105</f>
        <v>0</v>
      </c>
      <c r="AB105" s="28"/>
      <c r="AC105" s="30">
        <f t="shared" ref="AC105:AC136" si="59">AA105+AB105</f>
        <v>0</v>
      </c>
      <c r="AD105" s="28"/>
      <c r="AE105" s="30">
        <f t="shared" ref="AE105:AE136" si="60">AC105+AD105</f>
        <v>0</v>
      </c>
      <c r="AF105"/>
      <c r="AG105"/>
    </row>
    <row r="106" spans="1:33" ht="31.5" hidden="1" customHeight="1">
      <c r="A106" s="31"/>
      <c r="B106" s="31" t="s">
        <v>212</v>
      </c>
      <c r="C106" s="43" t="s">
        <v>213</v>
      </c>
      <c r="D106" s="49"/>
      <c r="E106" s="37"/>
      <c r="F106" s="26"/>
      <c r="G106" s="36">
        <f>D106+F106</f>
        <v>0</v>
      </c>
      <c r="H106" s="26"/>
      <c r="I106" s="36"/>
      <c r="J106" s="38"/>
      <c r="K106" s="39"/>
      <c r="L106" s="26"/>
      <c r="M106" s="36">
        <f>K106+L106</f>
        <v>0</v>
      </c>
      <c r="N106" s="26"/>
      <c r="O106" s="36">
        <f t="shared" si="52"/>
        <v>0</v>
      </c>
      <c r="P106" s="28"/>
      <c r="Q106" s="36">
        <f t="shared" si="53"/>
        <v>0</v>
      </c>
      <c r="R106" s="28"/>
      <c r="S106" s="36">
        <f t="shared" si="54"/>
        <v>0</v>
      </c>
      <c r="T106" s="28"/>
      <c r="U106" s="36">
        <f t="shared" si="55"/>
        <v>0</v>
      </c>
      <c r="V106" s="28"/>
      <c r="W106" s="36">
        <f t="shared" si="56"/>
        <v>0</v>
      </c>
      <c r="X106" s="28"/>
      <c r="Y106" s="29">
        <f t="shared" si="57"/>
        <v>0</v>
      </c>
      <c r="Z106" s="28"/>
      <c r="AA106" s="29">
        <f t="shared" si="58"/>
        <v>0</v>
      </c>
      <c r="AB106" s="28"/>
      <c r="AC106" s="29">
        <f t="shared" si="59"/>
        <v>0</v>
      </c>
      <c r="AD106" s="28"/>
      <c r="AE106" s="29">
        <f t="shared" si="60"/>
        <v>0</v>
      </c>
      <c r="AF106"/>
      <c r="AG106"/>
    </row>
    <row r="107" spans="1:33" ht="16.5" hidden="1" customHeight="1">
      <c r="A107" s="31"/>
      <c r="B107" s="31" t="s">
        <v>214</v>
      </c>
      <c r="C107" s="43" t="s">
        <v>215</v>
      </c>
      <c r="D107" s="33"/>
      <c r="E107" s="37"/>
      <c r="F107" s="26"/>
      <c r="G107" s="36">
        <f>D107+F107</f>
        <v>0</v>
      </c>
      <c r="H107" s="26"/>
      <c r="I107" s="36"/>
      <c r="J107" s="38"/>
      <c r="K107" s="39"/>
      <c r="L107" s="26"/>
      <c r="M107" s="36">
        <f>K107+L107</f>
        <v>0</v>
      </c>
      <c r="N107" s="26"/>
      <c r="O107" s="36">
        <f t="shared" si="52"/>
        <v>0</v>
      </c>
      <c r="P107" s="28"/>
      <c r="Q107" s="36">
        <f t="shared" si="53"/>
        <v>0</v>
      </c>
      <c r="R107" s="28"/>
      <c r="S107" s="36">
        <f t="shared" si="54"/>
        <v>0</v>
      </c>
      <c r="T107" s="28"/>
      <c r="U107" s="36">
        <f t="shared" si="55"/>
        <v>0</v>
      </c>
      <c r="V107" s="28"/>
      <c r="W107" s="36">
        <f t="shared" si="56"/>
        <v>0</v>
      </c>
      <c r="X107" s="28"/>
      <c r="Y107" s="29">
        <f t="shared" si="57"/>
        <v>0</v>
      </c>
      <c r="Z107" s="28"/>
      <c r="AA107" s="29">
        <f t="shared" si="58"/>
        <v>0</v>
      </c>
      <c r="AB107" s="28"/>
      <c r="AC107" s="29">
        <f t="shared" si="59"/>
        <v>0</v>
      </c>
      <c r="AD107" s="28"/>
      <c r="AE107" s="29">
        <f t="shared" si="60"/>
        <v>0</v>
      </c>
      <c r="AF107"/>
      <c r="AG107"/>
    </row>
    <row r="108" spans="1:33" ht="23.25" hidden="1" customHeight="1">
      <c r="A108" s="31"/>
      <c r="B108" s="31" t="s">
        <v>216</v>
      </c>
      <c r="C108" s="43" t="s">
        <v>217</v>
      </c>
      <c r="D108" s="33"/>
      <c r="E108" s="37"/>
      <c r="F108" s="26"/>
      <c r="G108" s="36">
        <f>D108+F108</f>
        <v>0</v>
      </c>
      <c r="H108" s="26"/>
      <c r="I108" s="36"/>
      <c r="J108" s="38"/>
      <c r="K108" s="39"/>
      <c r="L108" s="26"/>
      <c r="M108" s="36">
        <f>K108+L108</f>
        <v>0</v>
      </c>
      <c r="N108" s="26"/>
      <c r="O108" s="36">
        <f t="shared" si="52"/>
        <v>0</v>
      </c>
      <c r="P108" s="28"/>
      <c r="Q108" s="36">
        <f t="shared" si="53"/>
        <v>0</v>
      </c>
      <c r="R108" s="28"/>
      <c r="S108" s="36">
        <f t="shared" si="54"/>
        <v>0</v>
      </c>
      <c r="T108" s="28"/>
      <c r="U108" s="36">
        <f t="shared" si="55"/>
        <v>0</v>
      </c>
      <c r="V108" s="28"/>
      <c r="W108" s="36">
        <f t="shared" si="56"/>
        <v>0</v>
      </c>
      <c r="X108" s="28"/>
      <c r="Y108" s="29">
        <f t="shared" si="57"/>
        <v>0</v>
      </c>
      <c r="Z108" s="28"/>
      <c r="AA108" s="29">
        <f t="shared" si="58"/>
        <v>0</v>
      </c>
      <c r="AB108" s="28"/>
      <c r="AC108" s="29">
        <f t="shared" si="59"/>
        <v>0</v>
      </c>
      <c r="AD108" s="28"/>
      <c r="AE108" s="29">
        <f t="shared" si="60"/>
        <v>0</v>
      </c>
      <c r="AF108"/>
      <c r="AG108"/>
    </row>
    <row r="109" spans="1:33" ht="22.5" customHeight="1">
      <c r="A109" s="31"/>
      <c r="B109" s="14" t="s">
        <v>218</v>
      </c>
      <c r="C109" s="22" t="s">
        <v>219</v>
      </c>
      <c r="D109" s="23" t="e">
        <f>D110</f>
        <v>#REF!</v>
      </c>
      <c r="E109" s="55"/>
      <c r="F109" s="17"/>
      <c r="G109" s="27"/>
      <c r="H109" s="17"/>
      <c r="I109" s="27"/>
      <c r="J109" s="56" t="e">
        <f>J110</f>
        <v>#REF!</v>
      </c>
      <c r="K109" s="57" t="e">
        <f>K110</f>
        <v>#REF!</v>
      </c>
      <c r="L109" s="26" t="e">
        <f>L110</f>
        <v>#REF!</v>
      </c>
      <c r="M109" s="27">
        <f>M110</f>
        <v>559767207.78999996</v>
      </c>
      <c r="N109" s="17">
        <f>N110+N162</f>
        <v>12933398.449999999</v>
      </c>
      <c r="O109" s="27">
        <f t="shared" si="52"/>
        <v>572700606.24000001</v>
      </c>
      <c r="P109" s="17">
        <f>P110</f>
        <v>-1872618</v>
      </c>
      <c r="Q109" s="27">
        <f t="shared" si="53"/>
        <v>570827988.24000001</v>
      </c>
      <c r="R109" s="17">
        <f>R110+R162+R166</f>
        <v>8799616.9399999976</v>
      </c>
      <c r="S109" s="27">
        <f t="shared" si="54"/>
        <v>579627605.18000007</v>
      </c>
      <c r="T109" s="17">
        <f>T110+T162+T166</f>
        <v>85593089.330000013</v>
      </c>
      <c r="U109" s="27">
        <f t="shared" si="55"/>
        <v>665220694.51000011</v>
      </c>
      <c r="V109" s="17">
        <f>V110+V162+V166</f>
        <v>4693718.08</v>
      </c>
      <c r="W109" s="27">
        <f t="shared" si="56"/>
        <v>669914412.59000015</v>
      </c>
      <c r="X109" s="29">
        <f>X110</f>
        <v>7030605.2199999997</v>
      </c>
      <c r="Y109" s="29">
        <f t="shared" si="57"/>
        <v>676945017.81000018</v>
      </c>
      <c r="Z109" s="29">
        <f>Z110</f>
        <v>605681.90000000072</v>
      </c>
      <c r="AA109" s="29">
        <f t="shared" si="58"/>
        <v>677550699.71000016</v>
      </c>
      <c r="AB109" s="29">
        <f>AB110</f>
        <v>2331271.91</v>
      </c>
      <c r="AC109" s="30">
        <f t="shared" si="59"/>
        <v>679881971.62000012</v>
      </c>
      <c r="AD109" s="30">
        <f>AD110</f>
        <v>10263234.99</v>
      </c>
      <c r="AE109" s="30">
        <f t="shared" si="60"/>
        <v>690145206.61000013</v>
      </c>
      <c r="AF109"/>
      <c r="AG109"/>
    </row>
    <row r="110" spans="1:33" ht="43.5" customHeight="1">
      <c r="A110" s="14"/>
      <c r="B110" s="15" t="s">
        <v>220</v>
      </c>
      <c r="C110" s="58" t="s">
        <v>221</v>
      </c>
      <c r="D110" s="23" t="e">
        <f t="shared" ref="D110:K110" si="61">D111+D114+D131+D159</f>
        <v>#REF!</v>
      </c>
      <c r="E110" s="23" t="e">
        <f t="shared" si="61"/>
        <v>#REF!</v>
      </c>
      <c r="F110" s="23" t="e">
        <f t="shared" si="61"/>
        <v>#REF!</v>
      </c>
      <c r="G110" s="23" t="e">
        <f t="shared" si="61"/>
        <v>#REF!</v>
      </c>
      <c r="H110" s="23" t="e">
        <f t="shared" si="61"/>
        <v>#REF!</v>
      </c>
      <c r="I110" s="23" t="e">
        <f t="shared" si="61"/>
        <v>#REF!</v>
      </c>
      <c r="J110" s="24" t="e">
        <f t="shared" si="61"/>
        <v>#REF!</v>
      </c>
      <c r="K110" s="25" t="e">
        <f t="shared" si="61"/>
        <v>#REF!</v>
      </c>
      <c r="L110" s="26" t="e">
        <f>L114+L124</f>
        <v>#REF!</v>
      </c>
      <c r="M110" s="27">
        <f>M111+M114+M124+M151</f>
        <v>559767207.78999996</v>
      </c>
      <c r="N110" s="17">
        <f>N114+N124+N151</f>
        <v>12648819.43</v>
      </c>
      <c r="O110" s="27">
        <f t="shared" si="52"/>
        <v>572416027.21999991</v>
      </c>
      <c r="P110" s="17">
        <f>P151</f>
        <v>-1872618</v>
      </c>
      <c r="Q110" s="27">
        <f t="shared" si="53"/>
        <v>570543409.21999991</v>
      </c>
      <c r="R110" s="17">
        <f>R151+R111+R114+R124</f>
        <v>8799616.9399999976</v>
      </c>
      <c r="S110" s="27">
        <f t="shared" si="54"/>
        <v>579343026.15999985</v>
      </c>
      <c r="T110" s="17">
        <f>T151+T111+T114+T124</f>
        <v>67688472.330000013</v>
      </c>
      <c r="U110" s="27">
        <f t="shared" si="55"/>
        <v>647031498.48999989</v>
      </c>
      <c r="V110" s="17">
        <f>V151+V111+V114+V124</f>
        <v>-3117618.52</v>
      </c>
      <c r="W110" s="27">
        <f t="shared" si="56"/>
        <v>643913879.96999991</v>
      </c>
      <c r="X110" s="29">
        <f>X114+X151</f>
        <v>7030605.2199999997</v>
      </c>
      <c r="Y110" s="29">
        <f t="shared" si="57"/>
        <v>650944485.18999994</v>
      </c>
      <c r="Z110" s="29">
        <f>Z114+Z151+Z111+Z124</f>
        <v>605681.90000000072</v>
      </c>
      <c r="AA110" s="29">
        <f t="shared" si="58"/>
        <v>651550167.08999991</v>
      </c>
      <c r="AB110" s="29">
        <f>AB114+AB151+AB111+AB124</f>
        <v>2331271.91</v>
      </c>
      <c r="AC110" s="29">
        <f t="shared" si="59"/>
        <v>653881438.99999988</v>
      </c>
      <c r="AD110" s="29">
        <f>AD114+AD151+AD111+AD124</f>
        <v>10263234.99</v>
      </c>
      <c r="AE110" s="29">
        <f t="shared" si="60"/>
        <v>664144673.98999989</v>
      </c>
      <c r="AF110"/>
      <c r="AG110"/>
    </row>
    <row r="111" spans="1:33" ht="26.25" customHeight="1">
      <c r="A111" s="31">
        <v>705</v>
      </c>
      <c r="B111" s="14" t="s">
        <v>222</v>
      </c>
      <c r="C111" s="59" t="s">
        <v>223</v>
      </c>
      <c r="D111" s="23" t="e">
        <f>D112+#REF!+D113</f>
        <v>#REF!</v>
      </c>
      <c r="E111" s="23" t="e">
        <f>E112+#REF!+E113</f>
        <v>#REF!</v>
      </c>
      <c r="F111" s="23" t="e">
        <f>F112+#REF!+F113</f>
        <v>#REF!</v>
      </c>
      <c r="G111" s="23" t="e">
        <f>G112+#REF!+G113</f>
        <v>#REF!</v>
      </c>
      <c r="H111" s="23" t="e">
        <f>H112+#REF!+H113</f>
        <v>#REF!</v>
      </c>
      <c r="I111" s="23" t="e">
        <f>I112+#REF!+I113</f>
        <v>#REF!</v>
      </c>
      <c r="J111" s="24" t="e">
        <f>J112+#REF!+J113</f>
        <v>#REF!</v>
      </c>
      <c r="K111" s="25" t="e">
        <f>K112+#REF!+K113</f>
        <v>#REF!</v>
      </c>
      <c r="L111" s="26"/>
      <c r="M111" s="27">
        <f>M112+M113</f>
        <v>178783400</v>
      </c>
      <c r="N111" s="26"/>
      <c r="O111" s="36">
        <f t="shared" si="52"/>
        <v>178783400</v>
      </c>
      <c r="P111" s="28"/>
      <c r="Q111" s="27">
        <f t="shared" si="53"/>
        <v>178783400</v>
      </c>
      <c r="R111" s="27">
        <f>R113</f>
        <v>1327363.46</v>
      </c>
      <c r="S111" s="27">
        <f t="shared" si="54"/>
        <v>180110763.46000001</v>
      </c>
      <c r="T111" s="27">
        <f>T113</f>
        <v>1719485.17</v>
      </c>
      <c r="U111" s="27">
        <f t="shared" si="55"/>
        <v>181830248.63</v>
      </c>
      <c r="V111" s="27">
        <f>V113</f>
        <v>0</v>
      </c>
      <c r="W111" s="27">
        <f t="shared" si="56"/>
        <v>181830248.63</v>
      </c>
      <c r="X111" s="28"/>
      <c r="Y111" s="29">
        <f t="shared" si="57"/>
        <v>181830248.63</v>
      </c>
      <c r="Z111" s="28">
        <f>Z113</f>
        <v>560462.89</v>
      </c>
      <c r="AA111" s="29">
        <f t="shared" si="58"/>
        <v>182390711.51999998</v>
      </c>
      <c r="AB111" s="28">
        <f>AB113</f>
        <v>0</v>
      </c>
      <c r="AC111" s="30">
        <f t="shared" si="59"/>
        <v>182390711.51999998</v>
      </c>
      <c r="AD111" s="30">
        <f>AD113</f>
        <v>844482.11</v>
      </c>
      <c r="AE111" s="30">
        <f t="shared" si="60"/>
        <v>183235193.63</v>
      </c>
      <c r="AF111"/>
      <c r="AG111"/>
    </row>
    <row r="112" spans="1:33" ht="39.75" customHeight="1">
      <c r="A112" s="31">
        <v>705</v>
      </c>
      <c r="B112" s="31" t="s">
        <v>224</v>
      </c>
      <c r="C112" s="43" t="s">
        <v>225</v>
      </c>
      <c r="D112" s="33">
        <v>156595200</v>
      </c>
      <c r="E112" s="37"/>
      <c r="F112" s="26"/>
      <c r="G112" s="36">
        <f>D112+F112</f>
        <v>156595200</v>
      </c>
      <c r="H112" s="26"/>
      <c r="I112" s="36"/>
      <c r="J112" s="38"/>
      <c r="K112" s="40">
        <f>D112+J112</f>
        <v>156595200</v>
      </c>
      <c r="L112" s="26"/>
      <c r="M112" s="36">
        <v>177261400</v>
      </c>
      <c r="N112" s="26"/>
      <c r="O112" s="36">
        <f t="shared" si="52"/>
        <v>177261400</v>
      </c>
      <c r="P112" s="28"/>
      <c r="Q112" s="36">
        <f t="shared" si="53"/>
        <v>177261400</v>
      </c>
      <c r="R112" s="28"/>
      <c r="S112" s="36">
        <f t="shared" si="54"/>
        <v>177261400</v>
      </c>
      <c r="T112" s="28"/>
      <c r="U112" s="36">
        <f t="shared" si="55"/>
        <v>177261400</v>
      </c>
      <c r="V112" s="28"/>
      <c r="W112" s="36">
        <f t="shared" si="56"/>
        <v>177261400</v>
      </c>
      <c r="X112" s="28"/>
      <c r="Y112" s="29">
        <f t="shared" si="57"/>
        <v>177261400</v>
      </c>
      <c r="Z112" s="28"/>
      <c r="AA112" s="29">
        <f t="shared" si="58"/>
        <v>177261400</v>
      </c>
      <c r="AB112" s="28"/>
      <c r="AC112" s="29">
        <f t="shared" si="59"/>
        <v>177261400</v>
      </c>
      <c r="AD112" s="28"/>
      <c r="AE112" s="29">
        <f t="shared" si="60"/>
        <v>177261400</v>
      </c>
      <c r="AF112"/>
      <c r="AG112"/>
    </row>
    <row r="113" spans="1:33" ht="29.25" customHeight="1">
      <c r="A113" s="31">
        <v>705</v>
      </c>
      <c r="B113" s="31" t="s">
        <v>226</v>
      </c>
      <c r="C113" s="43" t="s">
        <v>227</v>
      </c>
      <c r="D113" s="33">
        <v>14645900</v>
      </c>
      <c r="E113" s="37"/>
      <c r="F113" s="26"/>
      <c r="G113" s="36">
        <f>D113+F113</f>
        <v>14645900</v>
      </c>
      <c r="H113" s="26"/>
      <c r="I113" s="36"/>
      <c r="J113" s="38"/>
      <c r="K113" s="40">
        <f>D113+J113</f>
        <v>14645900</v>
      </c>
      <c r="L113" s="26"/>
      <c r="M113" s="36">
        <v>1522000</v>
      </c>
      <c r="N113" s="26"/>
      <c r="O113" s="36">
        <f t="shared" si="52"/>
        <v>1522000</v>
      </c>
      <c r="P113" s="28"/>
      <c r="Q113" s="36">
        <f t="shared" si="53"/>
        <v>1522000</v>
      </c>
      <c r="R113" s="36">
        <v>1327363.46</v>
      </c>
      <c r="S113" s="36">
        <f t="shared" si="54"/>
        <v>2849363.46</v>
      </c>
      <c r="T113" s="36">
        <v>1719485.17</v>
      </c>
      <c r="U113" s="36">
        <f t="shared" si="55"/>
        <v>4568848.63</v>
      </c>
      <c r="V113" s="36"/>
      <c r="W113" s="36">
        <f t="shared" si="56"/>
        <v>4568848.63</v>
      </c>
      <c r="X113" s="28"/>
      <c r="Y113" s="29">
        <f t="shared" si="57"/>
        <v>4568848.63</v>
      </c>
      <c r="Z113" s="28">
        <v>560462.89</v>
      </c>
      <c r="AA113" s="29">
        <f t="shared" si="58"/>
        <v>5129311.5199999996</v>
      </c>
      <c r="AB113" s="28"/>
      <c r="AC113" s="29">
        <f t="shared" si="59"/>
        <v>5129311.5199999996</v>
      </c>
      <c r="AD113" s="29">
        <v>844482.11</v>
      </c>
      <c r="AE113" s="29">
        <f t="shared" si="60"/>
        <v>5973793.6299999999</v>
      </c>
      <c r="AF113"/>
      <c r="AG113"/>
    </row>
    <row r="114" spans="1:33" ht="36" customHeight="1">
      <c r="A114" s="31"/>
      <c r="B114" s="14" t="s">
        <v>228</v>
      </c>
      <c r="C114" s="22" t="s">
        <v>229</v>
      </c>
      <c r="D114" s="23" t="e">
        <f>D118+D119+#REF!+D121</f>
        <v>#REF!</v>
      </c>
      <c r="E114" s="23" t="e">
        <f>E118+E119+#REF!+E121</f>
        <v>#REF!</v>
      </c>
      <c r="F114" s="23" t="e">
        <f>F118+F119+#REF!+F121</f>
        <v>#REF!</v>
      </c>
      <c r="G114" s="23" t="e">
        <f>G118+G119+#REF!+G121</f>
        <v>#REF!</v>
      </c>
      <c r="H114" s="23"/>
      <c r="I114" s="23"/>
      <c r="J114" s="56" t="e">
        <f>#REF!+J121</f>
        <v>#REF!</v>
      </c>
      <c r="K114" s="57" t="e">
        <f>#REF!+K121</f>
        <v>#REF!</v>
      </c>
      <c r="L114" s="26" t="e">
        <f>#REF!+L120+L121</f>
        <v>#REF!</v>
      </c>
      <c r="M114" s="27">
        <f>M117+M118+M121</f>
        <v>82248002.760000005</v>
      </c>
      <c r="N114" s="17">
        <f>N117+N118+N121</f>
        <v>11622432.33</v>
      </c>
      <c r="O114" s="27">
        <f t="shared" si="52"/>
        <v>93870435.090000004</v>
      </c>
      <c r="P114" s="28"/>
      <c r="Q114" s="27">
        <f t="shared" si="53"/>
        <v>93870435.090000004</v>
      </c>
      <c r="R114" s="27">
        <f>R117+R118+R121</f>
        <v>2535501.7000000002</v>
      </c>
      <c r="S114" s="27">
        <f t="shared" si="54"/>
        <v>96405936.790000007</v>
      </c>
      <c r="T114" s="27">
        <f>T117+T118+T121</f>
        <v>47133112.760000005</v>
      </c>
      <c r="U114" s="27">
        <f t="shared" si="55"/>
        <v>143539049.55000001</v>
      </c>
      <c r="V114" s="27">
        <f>V117+V118+V121</f>
        <v>-2543281.92</v>
      </c>
      <c r="W114" s="27">
        <f t="shared" si="56"/>
        <v>140995767.63000003</v>
      </c>
      <c r="X114" s="29">
        <f>X121</f>
        <v>762305.22</v>
      </c>
      <c r="Y114" s="29">
        <f t="shared" si="57"/>
        <v>141758072.85000002</v>
      </c>
      <c r="Z114" s="29">
        <f>Z121+Z118</f>
        <v>-3699980.9899999993</v>
      </c>
      <c r="AA114" s="29">
        <f t="shared" si="58"/>
        <v>138058091.86000001</v>
      </c>
      <c r="AB114" s="29">
        <f>AB121+AB118+AB117+AB116+AB115</f>
        <v>1543159</v>
      </c>
      <c r="AC114" s="30">
        <f t="shared" si="59"/>
        <v>139601250.86000001</v>
      </c>
      <c r="AD114" s="30">
        <f>AD121+AD118+AD117+AD116+AD115</f>
        <v>0</v>
      </c>
      <c r="AE114" s="30">
        <f t="shared" si="60"/>
        <v>139601250.86000001</v>
      </c>
      <c r="AF114"/>
      <c r="AG114"/>
    </row>
    <row r="115" spans="1:33" ht="27" customHeight="1">
      <c r="A115" s="31">
        <v>715</v>
      </c>
      <c r="B115" s="31" t="s">
        <v>230</v>
      </c>
      <c r="C115" s="43" t="s">
        <v>231</v>
      </c>
      <c r="D115" s="23"/>
      <c r="E115" s="23"/>
      <c r="F115" s="23"/>
      <c r="G115" s="23"/>
      <c r="H115" s="23"/>
      <c r="I115" s="23"/>
      <c r="J115" s="56"/>
      <c r="K115" s="57"/>
      <c r="L115" s="26"/>
      <c r="M115" s="27"/>
      <c r="N115" s="17"/>
      <c r="O115" s="27"/>
      <c r="P115" s="28"/>
      <c r="Q115" s="27"/>
      <c r="R115" s="27"/>
      <c r="S115" s="27"/>
      <c r="T115" s="27"/>
      <c r="U115" s="27"/>
      <c r="V115" s="27"/>
      <c r="W115" s="27"/>
      <c r="X115" s="29"/>
      <c r="Y115" s="29"/>
      <c r="Z115" s="29"/>
      <c r="AA115" s="29"/>
      <c r="AB115" s="29">
        <v>3750000</v>
      </c>
      <c r="AC115" s="29">
        <f t="shared" si="59"/>
        <v>3750000</v>
      </c>
      <c r="AD115" s="29"/>
      <c r="AE115" s="29">
        <f t="shared" si="60"/>
        <v>3750000</v>
      </c>
      <c r="AF115"/>
      <c r="AG115"/>
    </row>
    <row r="116" spans="1:33" ht="22.5" customHeight="1">
      <c r="A116" s="31">
        <v>715</v>
      </c>
      <c r="B116" s="31" t="s">
        <v>232</v>
      </c>
      <c r="C116" s="43" t="s">
        <v>233</v>
      </c>
      <c r="D116" s="23"/>
      <c r="E116" s="23"/>
      <c r="F116" s="23"/>
      <c r="G116" s="23"/>
      <c r="H116" s="23"/>
      <c r="I116" s="23"/>
      <c r="J116" s="56"/>
      <c r="K116" s="57"/>
      <c r="L116" s="26"/>
      <c r="M116" s="27"/>
      <c r="N116" s="17"/>
      <c r="O116" s="27"/>
      <c r="P116" s="28"/>
      <c r="Q116" s="27"/>
      <c r="R116" s="27"/>
      <c r="S116" s="27"/>
      <c r="T116" s="27"/>
      <c r="U116" s="27"/>
      <c r="V116" s="27"/>
      <c r="W116" s="27"/>
      <c r="X116" s="29"/>
      <c r="Y116" s="29"/>
      <c r="Z116" s="29"/>
      <c r="AA116" s="29"/>
      <c r="AB116" s="29">
        <v>4521261.42</v>
      </c>
      <c r="AC116" s="29">
        <f t="shared" si="59"/>
        <v>4521261.42</v>
      </c>
      <c r="AD116" s="29"/>
      <c r="AE116" s="29">
        <f t="shared" si="60"/>
        <v>4521261.42</v>
      </c>
      <c r="AF116"/>
      <c r="AG116"/>
    </row>
    <row r="117" spans="1:33" ht="32.25" customHeight="1">
      <c r="A117" s="31">
        <v>715</v>
      </c>
      <c r="B117" s="31" t="s">
        <v>234</v>
      </c>
      <c r="C117" s="60" t="s">
        <v>235</v>
      </c>
      <c r="D117" s="23"/>
      <c r="E117" s="23"/>
      <c r="F117" s="23"/>
      <c r="G117" s="23"/>
      <c r="H117" s="23"/>
      <c r="I117" s="23"/>
      <c r="J117" s="56"/>
      <c r="K117" s="57"/>
      <c r="L117" s="26"/>
      <c r="M117" s="36">
        <v>0</v>
      </c>
      <c r="N117" s="26">
        <v>3438173</v>
      </c>
      <c r="O117" s="36">
        <f t="shared" ref="O117:O122" si="62">M117+N117</f>
        <v>3438173</v>
      </c>
      <c r="P117" s="28"/>
      <c r="Q117" s="36">
        <f t="shared" ref="Q117:Q122" si="63">O117+P117</f>
        <v>3438173</v>
      </c>
      <c r="R117" s="28"/>
      <c r="S117" s="36">
        <f>Q117+R117</f>
        <v>3438173</v>
      </c>
      <c r="T117" s="28"/>
      <c r="U117" s="36">
        <f>S117+T117</f>
        <v>3438173</v>
      </c>
      <c r="V117" s="28"/>
      <c r="W117" s="36">
        <f>U117+V117</f>
        <v>3438173</v>
      </c>
      <c r="X117" s="28"/>
      <c r="Y117" s="29">
        <f t="shared" ref="Y117:Y155" si="64">W117+X117</f>
        <v>3438173</v>
      </c>
      <c r="Z117" s="28"/>
      <c r="AA117" s="29">
        <f t="shared" ref="AA117:AA157" si="65">Y117+Z117</f>
        <v>3438173</v>
      </c>
      <c r="AB117" s="28"/>
      <c r="AC117" s="29">
        <f t="shared" si="59"/>
        <v>3438173</v>
      </c>
      <c r="AD117" s="28"/>
      <c r="AE117" s="29">
        <f t="shared" si="60"/>
        <v>3438173</v>
      </c>
      <c r="AF117"/>
      <c r="AG117"/>
    </row>
    <row r="118" spans="1:33" ht="33.75" customHeight="1">
      <c r="A118" s="31">
        <v>715</v>
      </c>
      <c r="B118" s="31" t="s">
        <v>236</v>
      </c>
      <c r="C118" s="43" t="s">
        <v>237</v>
      </c>
      <c r="D118" s="33"/>
      <c r="E118" s="37"/>
      <c r="F118" s="26"/>
      <c r="G118" s="36">
        <f>D118+F118</f>
        <v>0</v>
      </c>
      <c r="H118" s="26"/>
      <c r="I118" s="36"/>
      <c r="J118" s="38"/>
      <c r="K118" s="39"/>
      <c r="L118" s="26"/>
      <c r="M118" s="36">
        <f>K118+L118</f>
        <v>0</v>
      </c>
      <c r="N118" s="26">
        <v>11010450.52</v>
      </c>
      <c r="O118" s="36">
        <f t="shared" si="62"/>
        <v>11010450.52</v>
      </c>
      <c r="P118" s="28"/>
      <c r="Q118" s="36">
        <f t="shared" si="63"/>
        <v>11010450.52</v>
      </c>
      <c r="R118" s="28"/>
      <c r="S118" s="36">
        <f>Q118+R118</f>
        <v>11010450.52</v>
      </c>
      <c r="T118" s="28"/>
      <c r="U118" s="36">
        <f>S118+T118</f>
        <v>11010450.52</v>
      </c>
      <c r="V118" s="28">
        <v>-1349009.18</v>
      </c>
      <c r="W118" s="36">
        <f>U118+V118</f>
        <v>9661441.3399999999</v>
      </c>
      <c r="X118" s="28"/>
      <c r="Y118" s="29">
        <f t="shared" si="64"/>
        <v>9661441.3399999999</v>
      </c>
      <c r="Z118" s="28">
        <v>-8477106.8599999994</v>
      </c>
      <c r="AA118" s="29">
        <f t="shared" si="65"/>
        <v>1184334.4800000004</v>
      </c>
      <c r="AB118" s="28"/>
      <c r="AC118" s="29">
        <f t="shared" si="59"/>
        <v>1184334.4800000004</v>
      </c>
      <c r="AD118" s="28"/>
      <c r="AE118" s="29">
        <f t="shared" si="60"/>
        <v>1184334.4800000004</v>
      </c>
      <c r="AF118"/>
      <c r="AG118"/>
    </row>
    <row r="119" spans="1:33" ht="44.25" hidden="1" customHeight="1">
      <c r="A119" s="31"/>
      <c r="B119" s="31" t="s">
        <v>238</v>
      </c>
      <c r="C119" s="61" t="s">
        <v>239</v>
      </c>
      <c r="D119" s="33"/>
      <c r="E119" s="37"/>
      <c r="F119" s="26"/>
      <c r="G119" s="36">
        <f>D119+F119</f>
        <v>0</v>
      </c>
      <c r="H119" s="26"/>
      <c r="I119" s="36"/>
      <c r="J119" s="38"/>
      <c r="K119" s="39"/>
      <c r="L119" s="26"/>
      <c r="M119" s="36">
        <f>K119+L119</f>
        <v>0</v>
      </c>
      <c r="N119" s="26"/>
      <c r="O119" s="36">
        <f t="shared" si="62"/>
        <v>0</v>
      </c>
      <c r="P119" s="28"/>
      <c r="Q119" s="36">
        <f t="shared" si="63"/>
        <v>0</v>
      </c>
      <c r="R119" s="28"/>
      <c r="S119" s="36">
        <f>Q119+R119</f>
        <v>0</v>
      </c>
      <c r="T119" s="28"/>
      <c r="U119" s="36">
        <f>S119+T119</f>
        <v>0</v>
      </c>
      <c r="V119" s="28"/>
      <c r="W119" s="36">
        <f>U119+V119</f>
        <v>0</v>
      </c>
      <c r="X119" s="28"/>
      <c r="Y119" s="29">
        <f t="shared" si="64"/>
        <v>0</v>
      </c>
      <c r="Z119" s="28"/>
      <c r="AA119" s="29">
        <f t="shared" si="65"/>
        <v>0</v>
      </c>
      <c r="AB119" s="28"/>
      <c r="AC119" s="29">
        <f t="shared" si="59"/>
        <v>0</v>
      </c>
      <c r="AD119" s="28"/>
      <c r="AE119" s="29">
        <f t="shared" si="60"/>
        <v>0</v>
      </c>
      <c r="AF119"/>
      <c r="AG119"/>
    </row>
    <row r="120" spans="1:33" ht="31.5" hidden="1" customHeight="1">
      <c r="A120" s="31"/>
      <c r="B120" s="62" t="s">
        <v>240</v>
      </c>
      <c r="C120" s="60" t="s">
        <v>241</v>
      </c>
      <c r="D120" s="33"/>
      <c r="E120" s="37"/>
      <c r="F120" s="26"/>
      <c r="G120" s="36"/>
      <c r="H120" s="26"/>
      <c r="I120" s="36"/>
      <c r="J120" s="63"/>
      <c r="K120" s="40">
        <v>0</v>
      </c>
      <c r="L120" s="26">
        <v>50000</v>
      </c>
      <c r="M120" s="36"/>
      <c r="N120" s="26"/>
      <c r="O120" s="36">
        <f t="shared" si="62"/>
        <v>0</v>
      </c>
      <c r="P120" s="28"/>
      <c r="Q120" s="36">
        <f t="shared" si="63"/>
        <v>0</v>
      </c>
      <c r="R120" s="28"/>
      <c r="S120" s="36">
        <f>Q120+R120</f>
        <v>0</v>
      </c>
      <c r="T120" s="28"/>
      <c r="U120" s="36">
        <f>S120+T120</f>
        <v>0</v>
      </c>
      <c r="V120" s="28"/>
      <c r="W120" s="36">
        <f>U120+V120</f>
        <v>0</v>
      </c>
      <c r="X120" s="28"/>
      <c r="Y120" s="29">
        <f t="shared" si="64"/>
        <v>0</v>
      </c>
      <c r="Z120" s="28"/>
      <c r="AA120" s="29">
        <f t="shared" si="65"/>
        <v>0</v>
      </c>
      <c r="AB120" s="28"/>
      <c r="AC120" s="29">
        <f t="shared" si="59"/>
        <v>0</v>
      </c>
      <c r="AD120" s="28"/>
      <c r="AE120" s="29">
        <f t="shared" si="60"/>
        <v>0</v>
      </c>
      <c r="AF120"/>
      <c r="AG120"/>
    </row>
    <row r="121" spans="1:33" ht="23.25" customHeight="1">
      <c r="A121" s="31"/>
      <c r="B121" s="31" t="s">
        <v>242</v>
      </c>
      <c r="C121" s="60" t="s">
        <v>243</v>
      </c>
      <c r="D121" s="33">
        <f>D122</f>
        <v>8722700</v>
      </c>
      <c r="E121" s="37"/>
      <c r="F121" s="26"/>
      <c r="G121" s="36">
        <f>D121+F121</f>
        <v>8722700</v>
      </c>
      <c r="H121" s="26"/>
      <c r="I121" s="36"/>
      <c r="J121" s="63">
        <f>J122</f>
        <v>23172081.239999998</v>
      </c>
      <c r="K121" s="40">
        <f>K122</f>
        <v>31894781.239999998</v>
      </c>
      <c r="L121" s="26">
        <f>L122</f>
        <v>3483804.65</v>
      </c>
      <c r="M121" s="36">
        <f>M122</f>
        <v>82248002.760000005</v>
      </c>
      <c r="N121" s="26">
        <f>N122</f>
        <v>-2826191.19</v>
      </c>
      <c r="O121" s="36">
        <f t="shared" si="62"/>
        <v>79421811.570000008</v>
      </c>
      <c r="P121" s="28"/>
      <c r="Q121" s="36">
        <f t="shared" si="63"/>
        <v>79421811.570000008</v>
      </c>
      <c r="R121" s="36">
        <f>R122</f>
        <v>2535501.7000000002</v>
      </c>
      <c r="S121" s="36">
        <f>S122+S123</f>
        <v>81957313.270000011</v>
      </c>
      <c r="T121" s="36">
        <f>T122+T123</f>
        <v>47133112.760000005</v>
      </c>
      <c r="U121" s="36">
        <f>U122+U123</f>
        <v>129090426.03000002</v>
      </c>
      <c r="V121" s="36">
        <f>V122+V123</f>
        <v>-1194272.74</v>
      </c>
      <c r="W121" s="36">
        <f>W122+W123</f>
        <v>127896153.29000002</v>
      </c>
      <c r="X121" s="29">
        <f>X122</f>
        <v>762305.22</v>
      </c>
      <c r="Y121" s="29">
        <f t="shared" si="64"/>
        <v>128658458.51000002</v>
      </c>
      <c r="Z121" s="29">
        <f>Z122+Z123</f>
        <v>4777125.87</v>
      </c>
      <c r="AA121" s="29">
        <f t="shared" si="65"/>
        <v>133435584.38000003</v>
      </c>
      <c r="AB121" s="29">
        <f>AB122+AB123</f>
        <v>-6728102.4199999999</v>
      </c>
      <c r="AC121" s="29">
        <f t="shared" si="59"/>
        <v>126707481.96000002</v>
      </c>
      <c r="AD121" s="29">
        <f>AD122+AD123</f>
        <v>0</v>
      </c>
      <c r="AE121" s="29">
        <f t="shared" si="60"/>
        <v>126707481.96000002</v>
      </c>
      <c r="AF121"/>
      <c r="AG121"/>
    </row>
    <row r="122" spans="1:33" ht="24" customHeight="1">
      <c r="A122" s="31">
        <v>715</v>
      </c>
      <c r="B122" s="31" t="s">
        <v>244</v>
      </c>
      <c r="C122" s="43" t="s">
        <v>245</v>
      </c>
      <c r="D122" s="33">
        <v>8722700</v>
      </c>
      <c r="E122" s="41"/>
      <c r="F122" s="26"/>
      <c r="G122" s="36">
        <f>D122+F122</f>
        <v>8722700</v>
      </c>
      <c r="H122" s="26"/>
      <c r="I122" s="36"/>
      <c r="J122" s="63">
        <v>23172081.239999998</v>
      </c>
      <c r="K122" s="40">
        <f>D122+J122</f>
        <v>31894781.239999998</v>
      </c>
      <c r="L122" s="26">
        <v>3483804.65</v>
      </c>
      <c r="M122" s="36">
        <v>82248002.760000005</v>
      </c>
      <c r="N122" s="26">
        <v>-2826191.19</v>
      </c>
      <c r="O122" s="36">
        <f t="shared" si="62"/>
        <v>79421811.570000008</v>
      </c>
      <c r="P122" s="29"/>
      <c r="Q122" s="36">
        <f t="shared" si="63"/>
        <v>79421811.570000008</v>
      </c>
      <c r="R122" s="36">
        <v>2535501.7000000002</v>
      </c>
      <c r="S122" s="36">
        <f>Q122+R122</f>
        <v>81957313.270000011</v>
      </c>
      <c r="T122" s="36">
        <v>45635793.560000002</v>
      </c>
      <c r="U122" s="64">
        <f>S122+T122</f>
        <v>127593106.83000001</v>
      </c>
      <c r="V122" s="36">
        <v>-1194272.74</v>
      </c>
      <c r="W122" s="36">
        <f>U122+V122</f>
        <v>126398834.09000002</v>
      </c>
      <c r="X122" s="36">
        <v>762305.22</v>
      </c>
      <c r="Y122" s="29">
        <f t="shared" si="64"/>
        <v>127161139.31000002</v>
      </c>
      <c r="Z122" s="36">
        <v>4777125.87</v>
      </c>
      <c r="AA122" s="29">
        <f t="shared" si="65"/>
        <v>131938265.18000002</v>
      </c>
      <c r="AB122" s="65">
        <v>-6728102.4199999999</v>
      </c>
      <c r="AC122" s="29">
        <f t="shared" si="59"/>
        <v>125210162.76000002</v>
      </c>
      <c r="AD122" s="65">
        <v>-6995537.7699999996</v>
      </c>
      <c r="AE122" s="29">
        <f t="shared" si="60"/>
        <v>118214624.99000002</v>
      </c>
      <c r="AF122"/>
      <c r="AG122"/>
    </row>
    <row r="123" spans="1:33" ht="26.25">
      <c r="A123" s="31">
        <v>735</v>
      </c>
      <c r="B123" s="31" t="s">
        <v>244</v>
      </c>
      <c r="C123" s="43" t="s">
        <v>245</v>
      </c>
      <c r="D123" s="33"/>
      <c r="E123" s="41"/>
      <c r="F123" s="26"/>
      <c r="G123" s="36"/>
      <c r="H123" s="26"/>
      <c r="I123" s="36"/>
      <c r="J123" s="63"/>
      <c r="K123" s="40"/>
      <c r="L123" s="26"/>
      <c r="M123" s="36"/>
      <c r="N123" s="26"/>
      <c r="O123" s="36"/>
      <c r="P123" s="29"/>
      <c r="Q123" s="36"/>
      <c r="R123" s="36"/>
      <c r="S123" s="36"/>
      <c r="T123" s="36">
        <v>1497319.2</v>
      </c>
      <c r="U123" s="36">
        <f>S123+T123</f>
        <v>1497319.2</v>
      </c>
      <c r="V123" s="36"/>
      <c r="W123" s="36">
        <f>U123+V123</f>
        <v>1497319.2</v>
      </c>
      <c r="X123" s="28"/>
      <c r="Y123" s="29">
        <f t="shared" si="64"/>
        <v>1497319.2</v>
      </c>
      <c r="Z123"/>
      <c r="AA123" s="29">
        <f t="shared" si="65"/>
        <v>1497319.2</v>
      </c>
      <c r="AB123"/>
      <c r="AC123" s="29">
        <f t="shared" si="59"/>
        <v>1497319.2</v>
      </c>
      <c r="AD123" s="65">
        <v>6995537.7699999996</v>
      </c>
      <c r="AE123" s="29">
        <f t="shared" si="60"/>
        <v>8492856.9699999988</v>
      </c>
      <c r="AF123"/>
      <c r="AG123"/>
    </row>
    <row r="124" spans="1:33" ht="31.5" customHeight="1">
      <c r="A124" s="31"/>
      <c r="B124" s="14" t="s">
        <v>246</v>
      </c>
      <c r="C124" s="59" t="s">
        <v>247</v>
      </c>
      <c r="D124" s="23">
        <f t="shared" ref="D124:K124" si="66">D125+D126+D127+D128+D129+D130+D131+D132+D133+D134+D135+D136+D137+D139+D140+D144+D145+D147+D148+D149</f>
        <v>263117200</v>
      </c>
      <c r="E124" s="23">
        <f t="shared" si="66"/>
        <v>180161500</v>
      </c>
      <c r="F124" s="23">
        <f t="shared" si="66"/>
        <v>0</v>
      </c>
      <c r="G124" s="23">
        <f t="shared" si="66"/>
        <v>250479800</v>
      </c>
      <c r="H124" s="23">
        <f t="shared" si="66"/>
        <v>0</v>
      </c>
      <c r="I124" s="23">
        <f t="shared" si="66"/>
        <v>0</v>
      </c>
      <c r="J124" s="24">
        <f t="shared" si="66"/>
        <v>95.799999999813735</v>
      </c>
      <c r="K124" s="25">
        <f t="shared" si="66"/>
        <v>263117295.80000001</v>
      </c>
      <c r="L124" s="26">
        <f>L131</f>
        <v>-113500</v>
      </c>
      <c r="M124" s="27">
        <f>M131+M144+M145+M147+M148+M149</f>
        <v>268327416.03</v>
      </c>
      <c r="N124" s="17">
        <f>N131</f>
        <v>-20</v>
      </c>
      <c r="O124" s="27">
        <f t="shared" ref="O124:O141" si="67">M124+N124</f>
        <v>268327396.03</v>
      </c>
      <c r="P124" s="28"/>
      <c r="Q124" s="27">
        <f t="shared" ref="Q124:W124" si="68">Q131+Q144+Q145+Q147+Q148+Q149+Q146</f>
        <v>268327396.03</v>
      </c>
      <c r="R124" s="27">
        <f t="shared" si="68"/>
        <v>-3945441</v>
      </c>
      <c r="S124" s="27">
        <f t="shared" si="68"/>
        <v>264381955.03</v>
      </c>
      <c r="T124" s="27">
        <f t="shared" si="68"/>
        <v>15070899</v>
      </c>
      <c r="U124" s="27">
        <f t="shared" si="68"/>
        <v>279452854.03000003</v>
      </c>
      <c r="V124" s="27">
        <f t="shared" si="68"/>
        <v>0</v>
      </c>
      <c r="W124" s="27">
        <f t="shared" si="68"/>
        <v>279452854.03000003</v>
      </c>
      <c r="X124" s="28"/>
      <c r="Y124" s="29">
        <f t="shared" si="64"/>
        <v>279452854.03000003</v>
      </c>
      <c r="Z124" s="28">
        <f>Z131</f>
        <v>0</v>
      </c>
      <c r="AA124" s="29">
        <f t="shared" si="65"/>
        <v>279452854.03000003</v>
      </c>
      <c r="AB124" s="66">
        <f>AB131</f>
        <v>-5220</v>
      </c>
      <c r="AC124" s="30">
        <f t="shared" si="59"/>
        <v>279447634.03000003</v>
      </c>
      <c r="AD124" s="30">
        <f>AD131</f>
        <v>0</v>
      </c>
      <c r="AE124" s="30">
        <f t="shared" si="60"/>
        <v>279447634.03000003</v>
      </c>
      <c r="AF124"/>
      <c r="AG124"/>
    </row>
    <row r="125" spans="1:33" ht="13.5" hidden="1" customHeight="1">
      <c r="A125" s="31"/>
      <c r="B125" s="31" t="s">
        <v>248</v>
      </c>
      <c r="C125" s="43" t="s">
        <v>249</v>
      </c>
      <c r="D125" s="33"/>
      <c r="E125" s="41">
        <v>0</v>
      </c>
      <c r="F125" s="26"/>
      <c r="G125" s="36">
        <f t="shared" ref="G125:G137" si="69">D125+F125</f>
        <v>0</v>
      </c>
      <c r="H125" s="26"/>
      <c r="I125" s="36"/>
      <c r="J125" s="38"/>
      <c r="K125" s="39"/>
      <c r="L125" s="26"/>
      <c r="M125" s="36">
        <f t="shared" ref="M125:M130" si="70">K125+L125</f>
        <v>0</v>
      </c>
      <c r="N125" s="26"/>
      <c r="O125" s="36">
        <f t="shared" si="67"/>
        <v>0</v>
      </c>
      <c r="P125" s="28"/>
      <c r="Q125" s="36">
        <f t="shared" ref="Q125:Q130" si="71">O125+P125</f>
        <v>0</v>
      </c>
      <c r="R125" s="27">
        <f>R132+R145+R147+R148+R149+R150</f>
        <v>16922616</v>
      </c>
      <c r="S125" s="36">
        <f t="shared" ref="S125:S130" si="72">Q125+R125</f>
        <v>16922616</v>
      </c>
      <c r="T125" s="27">
        <f>T132+T145+T147+T148+T149+T150</f>
        <v>0</v>
      </c>
      <c r="U125" s="36">
        <f t="shared" ref="U125:U130" si="73">S125+T125</f>
        <v>16922616</v>
      </c>
      <c r="V125" s="27">
        <f>V132+V145+V147+V148+V149+V150</f>
        <v>0</v>
      </c>
      <c r="W125" s="36">
        <f t="shared" ref="W125:W130" si="74">U125+V125</f>
        <v>16922616</v>
      </c>
      <c r="X125" s="28"/>
      <c r="Y125" s="29">
        <f t="shared" si="64"/>
        <v>16922616</v>
      </c>
      <c r="Z125" s="28"/>
      <c r="AA125" s="29">
        <f t="shared" si="65"/>
        <v>16922616</v>
      </c>
      <c r="AB125" s="66"/>
      <c r="AC125" s="29">
        <f t="shared" si="59"/>
        <v>16922616</v>
      </c>
      <c r="AD125" s="66"/>
      <c r="AE125" s="29">
        <f t="shared" si="60"/>
        <v>16922616</v>
      </c>
    </row>
    <row r="126" spans="1:33" ht="21" hidden="1" customHeight="1">
      <c r="A126" s="31"/>
      <c r="B126" s="31" t="s">
        <v>250</v>
      </c>
      <c r="C126" s="43" t="s">
        <v>251</v>
      </c>
      <c r="D126" s="33">
        <v>0</v>
      </c>
      <c r="E126" s="37"/>
      <c r="F126" s="26">
        <v>-618000</v>
      </c>
      <c r="G126" s="36">
        <f t="shared" si="69"/>
        <v>-618000</v>
      </c>
      <c r="H126" s="26"/>
      <c r="I126" s="36"/>
      <c r="J126" s="38"/>
      <c r="K126" s="39"/>
      <c r="L126" s="26"/>
      <c r="M126" s="36">
        <f t="shared" si="70"/>
        <v>0</v>
      </c>
      <c r="N126" s="26"/>
      <c r="O126" s="36">
        <f t="shared" si="67"/>
        <v>0</v>
      </c>
      <c r="P126" s="28"/>
      <c r="Q126" s="36">
        <f t="shared" si="71"/>
        <v>0</v>
      </c>
      <c r="R126" s="27">
        <f>R133+R147+R148+R149+R150+R151</f>
        <v>25804808.780000001</v>
      </c>
      <c r="S126" s="36">
        <f t="shared" si="72"/>
        <v>25804808.780000001</v>
      </c>
      <c r="T126" s="27">
        <f>T133+T147+T148+T149+T150+T151</f>
        <v>3764975.4</v>
      </c>
      <c r="U126" s="36">
        <f t="shared" si="73"/>
        <v>29569784.18</v>
      </c>
      <c r="V126" s="27">
        <f>V133+V147+V148+V149+V150+V151</f>
        <v>-574336.6</v>
      </c>
      <c r="W126" s="36">
        <f t="shared" si="74"/>
        <v>28995447.579999998</v>
      </c>
      <c r="X126" s="28"/>
      <c r="Y126" s="29">
        <f t="shared" si="64"/>
        <v>28995447.579999998</v>
      </c>
      <c r="Z126" s="28"/>
      <c r="AA126" s="29">
        <f t="shared" si="65"/>
        <v>28995447.579999998</v>
      </c>
      <c r="AB126" s="66"/>
      <c r="AC126" s="29">
        <f t="shared" si="59"/>
        <v>28995447.579999998</v>
      </c>
      <c r="AD126" s="66"/>
      <c r="AE126" s="29">
        <f t="shared" si="60"/>
        <v>28995447.579999998</v>
      </c>
    </row>
    <row r="127" spans="1:33" ht="24.75" hidden="1" customHeight="1">
      <c r="A127" s="31"/>
      <c r="B127" s="31"/>
      <c r="C127" s="43"/>
      <c r="D127" s="33"/>
      <c r="E127" s="37"/>
      <c r="F127" s="26"/>
      <c r="G127" s="36">
        <f t="shared" si="69"/>
        <v>0</v>
      </c>
      <c r="H127" s="26"/>
      <c r="I127" s="36"/>
      <c r="J127" s="38"/>
      <c r="K127" s="39"/>
      <c r="L127" s="26"/>
      <c r="M127" s="36">
        <f t="shared" si="70"/>
        <v>0</v>
      </c>
      <c r="N127" s="26"/>
      <c r="O127" s="36">
        <f t="shared" si="67"/>
        <v>0</v>
      </c>
      <c r="P127" s="28"/>
      <c r="Q127" s="36">
        <f t="shared" si="71"/>
        <v>0</v>
      </c>
      <c r="R127" s="27">
        <f>R134+R148+R149+R150+R151+R152</f>
        <v>25804808.780000001</v>
      </c>
      <c r="S127" s="36">
        <f t="shared" si="72"/>
        <v>25804808.780000001</v>
      </c>
      <c r="T127" s="27">
        <f>T134+T148+T149+T150+T151+T152</f>
        <v>3764975.4</v>
      </c>
      <c r="U127" s="36">
        <f t="shared" si="73"/>
        <v>29569784.18</v>
      </c>
      <c r="V127" s="27">
        <f>V134+V148+V149+V150+V151+V152</f>
        <v>-574336.6</v>
      </c>
      <c r="W127" s="36">
        <f t="shared" si="74"/>
        <v>28995447.579999998</v>
      </c>
      <c r="X127" s="28"/>
      <c r="Y127" s="29">
        <f t="shared" si="64"/>
        <v>28995447.579999998</v>
      </c>
      <c r="Z127" s="28"/>
      <c r="AA127" s="29">
        <f t="shared" si="65"/>
        <v>28995447.579999998</v>
      </c>
      <c r="AB127" s="66"/>
      <c r="AC127" s="29">
        <f t="shared" si="59"/>
        <v>28995447.579999998</v>
      </c>
      <c r="AD127" s="66"/>
      <c r="AE127" s="29">
        <f t="shared" si="60"/>
        <v>28995447.579999998</v>
      </c>
    </row>
    <row r="128" spans="1:33" ht="0.75" hidden="1" customHeight="1">
      <c r="A128" s="31"/>
      <c r="B128" s="31" t="s">
        <v>252</v>
      </c>
      <c r="C128" s="43" t="s">
        <v>253</v>
      </c>
      <c r="D128" s="33"/>
      <c r="E128" s="37"/>
      <c r="F128" s="26"/>
      <c r="G128" s="36">
        <f t="shared" si="69"/>
        <v>0</v>
      </c>
      <c r="H128" s="26"/>
      <c r="I128" s="36"/>
      <c r="J128" s="38"/>
      <c r="K128" s="39"/>
      <c r="L128" s="26"/>
      <c r="M128" s="36">
        <f t="shared" si="70"/>
        <v>0</v>
      </c>
      <c r="N128" s="26"/>
      <c r="O128" s="36">
        <f t="shared" si="67"/>
        <v>0</v>
      </c>
      <c r="P128" s="28"/>
      <c r="Q128" s="36">
        <f t="shared" si="71"/>
        <v>0</v>
      </c>
      <c r="R128" s="27">
        <f>R135+R149+R150+R151+R152+R153</f>
        <v>25804808.780000001</v>
      </c>
      <c r="S128" s="36">
        <f t="shared" si="72"/>
        <v>25804808.780000001</v>
      </c>
      <c r="T128" s="27">
        <f>T135+T149+T150+T151+T152+T153</f>
        <v>3764975.4</v>
      </c>
      <c r="U128" s="36">
        <f t="shared" si="73"/>
        <v>29569784.18</v>
      </c>
      <c r="V128" s="27">
        <f>V135+V149+V150+V151+V152+V153</f>
        <v>-574336.6</v>
      </c>
      <c r="W128" s="36">
        <f t="shared" si="74"/>
        <v>28995447.579999998</v>
      </c>
      <c r="X128" s="28"/>
      <c r="Y128" s="29">
        <f t="shared" si="64"/>
        <v>28995447.579999998</v>
      </c>
      <c r="Z128" s="28"/>
      <c r="AA128" s="29">
        <f t="shared" si="65"/>
        <v>28995447.579999998</v>
      </c>
      <c r="AB128" s="66"/>
      <c r="AC128" s="29">
        <f t="shared" si="59"/>
        <v>28995447.579999998</v>
      </c>
      <c r="AD128" s="66"/>
      <c r="AE128" s="29">
        <f t="shared" si="60"/>
        <v>28995447.579999998</v>
      </c>
    </row>
    <row r="129" spans="1:33" ht="0.75" hidden="1" customHeight="1">
      <c r="A129" s="31"/>
      <c r="B129" s="31" t="s">
        <v>254</v>
      </c>
      <c r="C129" s="43" t="s">
        <v>255</v>
      </c>
      <c r="D129" s="33"/>
      <c r="E129" s="37"/>
      <c r="F129" s="26"/>
      <c r="G129" s="36">
        <f t="shared" si="69"/>
        <v>0</v>
      </c>
      <c r="H129" s="26"/>
      <c r="I129" s="36"/>
      <c r="J129" s="38"/>
      <c r="K129" s="39"/>
      <c r="L129" s="26"/>
      <c r="M129" s="36">
        <f t="shared" si="70"/>
        <v>0</v>
      </c>
      <c r="N129" s="26"/>
      <c r="O129" s="36">
        <f t="shared" si="67"/>
        <v>0</v>
      </c>
      <c r="P129" s="28"/>
      <c r="Q129" s="36">
        <f t="shared" si="71"/>
        <v>0</v>
      </c>
      <c r="R129" s="27">
        <f>R136+R150+R151+R152+R153+R154</f>
        <v>17343500.780000001</v>
      </c>
      <c r="S129" s="36">
        <f t="shared" si="72"/>
        <v>17343500.780000001</v>
      </c>
      <c r="T129" s="27">
        <f>T136+T150+T151+T152+T153+T154</f>
        <v>3764975.4</v>
      </c>
      <c r="U129" s="36">
        <f t="shared" si="73"/>
        <v>21108476.18</v>
      </c>
      <c r="V129" s="27">
        <f>V136+V150+V151+V152+V153+V154</f>
        <v>-574336.6</v>
      </c>
      <c r="W129" s="36">
        <f t="shared" si="74"/>
        <v>20534139.579999998</v>
      </c>
      <c r="X129" s="28"/>
      <c r="Y129" s="29">
        <f t="shared" si="64"/>
        <v>20534139.579999998</v>
      </c>
      <c r="Z129" s="28"/>
      <c r="AA129" s="29">
        <f t="shared" si="65"/>
        <v>20534139.579999998</v>
      </c>
      <c r="AB129" s="66"/>
      <c r="AC129" s="29">
        <f t="shared" si="59"/>
        <v>20534139.579999998</v>
      </c>
      <c r="AD129" s="66"/>
      <c r="AE129" s="29">
        <f t="shared" si="60"/>
        <v>20534139.579999998</v>
      </c>
    </row>
    <row r="130" spans="1:33" ht="23.25" hidden="1" customHeight="1">
      <c r="A130" s="31"/>
      <c r="B130" s="31" t="s">
        <v>256</v>
      </c>
      <c r="C130" s="43" t="s">
        <v>257</v>
      </c>
      <c r="D130" s="33">
        <v>0</v>
      </c>
      <c r="E130" s="41">
        <v>0</v>
      </c>
      <c r="F130" s="26"/>
      <c r="G130" s="36">
        <f t="shared" si="69"/>
        <v>0</v>
      </c>
      <c r="H130" s="26"/>
      <c r="I130" s="36"/>
      <c r="J130" s="38"/>
      <c r="K130" s="39"/>
      <c r="L130" s="26"/>
      <c r="M130" s="36">
        <f t="shared" si="70"/>
        <v>0</v>
      </c>
      <c r="N130" s="26"/>
      <c r="O130" s="36">
        <f t="shared" si="67"/>
        <v>0</v>
      </c>
      <c r="P130" s="28"/>
      <c r="Q130" s="36">
        <f t="shared" si="71"/>
        <v>0</v>
      </c>
      <c r="R130" s="27">
        <f>R137+R151+R152+R153+R154+R157</f>
        <v>17764385.559999999</v>
      </c>
      <c r="S130" s="36">
        <f t="shared" si="72"/>
        <v>17764385.559999999</v>
      </c>
      <c r="T130" s="27">
        <f>T137+T151+T152+T153+T154+T157</f>
        <v>7529950.7999999998</v>
      </c>
      <c r="U130" s="36">
        <f t="shared" si="73"/>
        <v>25294336.359999999</v>
      </c>
      <c r="V130" s="27">
        <f>V137+V151+V152+V153+V154+V157</f>
        <v>-1148673.2</v>
      </c>
      <c r="W130" s="36">
        <f t="shared" si="74"/>
        <v>24145663.16</v>
      </c>
      <c r="X130" s="28"/>
      <c r="Y130" s="29">
        <f t="shared" si="64"/>
        <v>24145663.16</v>
      </c>
      <c r="Z130" s="28"/>
      <c r="AA130" s="29">
        <f t="shared" si="65"/>
        <v>24145663.16</v>
      </c>
      <c r="AB130" s="66"/>
      <c r="AC130" s="29">
        <f t="shared" si="59"/>
        <v>24145663.16</v>
      </c>
      <c r="AD130" s="66"/>
      <c r="AE130" s="29">
        <f t="shared" si="60"/>
        <v>24145663.16</v>
      </c>
    </row>
    <row r="131" spans="1:33" ht="39.75" customHeight="1">
      <c r="A131" s="31"/>
      <c r="B131" s="48" t="s">
        <v>258</v>
      </c>
      <c r="C131" s="45" t="s">
        <v>259</v>
      </c>
      <c r="D131" s="33">
        <v>238966800</v>
      </c>
      <c r="E131" s="41">
        <v>180161500</v>
      </c>
      <c r="F131" s="26"/>
      <c r="G131" s="36">
        <f t="shared" si="69"/>
        <v>238966800</v>
      </c>
      <c r="H131" s="26"/>
      <c r="I131" s="36"/>
      <c r="J131" s="63">
        <v>3926600</v>
      </c>
      <c r="K131" s="40">
        <f t="shared" ref="K131:K141" si="75">D131+J131</f>
        <v>242893400</v>
      </c>
      <c r="L131" s="26">
        <v>-113500</v>
      </c>
      <c r="M131" s="36">
        <v>254175849</v>
      </c>
      <c r="N131" s="26">
        <v>-20</v>
      </c>
      <c r="O131" s="36">
        <f t="shared" si="67"/>
        <v>254175829</v>
      </c>
      <c r="P131" s="28"/>
      <c r="Q131" s="36">
        <f t="shared" ref="Q131:W131" si="76">Q142+Q143</f>
        <v>254175829</v>
      </c>
      <c r="R131" s="36">
        <f t="shared" si="76"/>
        <v>-12415829</v>
      </c>
      <c r="S131" s="36">
        <f t="shared" si="76"/>
        <v>241760000</v>
      </c>
      <c r="T131" s="36">
        <f t="shared" si="76"/>
        <v>15070899</v>
      </c>
      <c r="U131" s="36">
        <f t="shared" si="76"/>
        <v>256830899</v>
      </c>
      <c r="V131" s="36">
        <f t="shared" si="76"/>
        <v>0</v>
      </c>
      <c r="W131" s="36">
        <f t="shared" si="76"/>
        <v>256830899</v>
      </c>
      <c r="X131" s="28"/>
      <c r="Y131" s="29">
        <f t="shared" si="64"/>
        <v>256830899</v>
      </c>
      <c r="Z131" s="28">
        <f>Z143</f>
        <v>0</v>
      </c>
      <c r="AA131" s="29">
        <f t="shared" si="65"/>
        <v>256830899</v>
      </c>
      <c r="AB131" s="66">
        <f>AB143</f>
        <v>-5220</v>
      </c>
      <c r="AC131" s="47">
        <f t="shared" si="59"/>
        <v>256825679</v>
      </c>
      <c r="AD131" s="47">
        <f>AD143</f>
        <v>0</v>
      </c>
      <c r="AE131" s="47">
        <f t="shared" si="60"/>
        <v>256825679</v>
      </c>
      <c r="AF131"/>
      <c r="AG131"/>
    </row>
    <row r="132" spans="1:33" ht="36" hidden="1" customHeight="1">
      <c r="A132" s="31"/>
      <c r="B132" s="31" t="s">
        <v>260</v>
      </c>
      <c r="C132" s="43" t="s">
        <v>261</v>
      </c>
      <c r="D132" s="33"/>
      <c r="E132" s="37"/>
      <c r="F132" s="26"/>
      <c r="G132" s="36">
        <f t="shared" si="69"/>
        <v>0</v>
      </c>
      <c r="H132" s="26"/>
      <c r="I132" s="36"/>
      <c r="J132" s="38"/>
      <c r="K132" s="67">
        <f t="shared" si="75"/>
        <v>0</v>
      </c>
      <c r="L132" s="26"/>
      <c r="M132" s="36"/>
      <c r="N132" s="26"/>
      <c r="O132" s="36">
        <f t="shared" si="67"/>
        <v>0</v>
      </c>
      <c r="P132" s="28"/>
      <c r="Q132" s="36">
        <f t="shared" ref="Q132:Q141" si="77">O132+P132</f>
        <v>0</v>
      </c>
      <c r="R132" s="28"/>
      <c r="S132" s="36">
        <f t="shared" ref="S132:S150" si="78">Q132+R132</f>
        <v>0</v>
      </c>
      <c r="T132" s="28"/>
      <c r="U132" s="36">
        <f t="shared" ref="U132:U150" si="79">S132+T132</f>
        <v>0</v>
      </c>
      <c r="V132" s="28"/>
      <c r="W132" s="36">
        <f t="shared" ref="W132:W150" si="80">U132+V132</f>
        <v>0</v>
      </c>
      <c r="X132" s="28"/>
      <c r="Y132" s="29">
        <f t="shared" si="64"/>
        <v>0</v>
      </c>
      <c r="Z132" s="28"/>
      <c r="AA132" s="29">
        <f t="shared" si="65"/>
        <v>0</v>
      </c>
      <c r="AB132" s="66"/>
      <c r="AC132" s="29">
        <f t="shared" si="59"/>
        <v>0</v>
      </c>
      <c r="AD132" s="66"/>
      <c r="AE132" s="29">
        <f t="shared" si="60"/>
        <v>0</v>
      </c>
    </row>
    <row r="133" spans="1:33" ht="3" hidden="1" customHeight="1">
      <c r="A133" s="31"/>
      <c r="B133" s="31" t="s">
        <v>262</v>
      </c>
      <c r="C133" s="43" t="s">
        <v>263</v>
      </c>
      <c r="D133" s="33">
        <v>0</v>
      </c>
      <c r="E133" s="37"/>
      <c r="F133" s="26"/>
      <c r="G133" s="36">
        <f t="shared" si="69"/>
        <v>0</v>
      </c>
      <c r="H133" s="26"/>
      <c r="I133" s="36"/>
      <c r="J133" s="38"/>
      <c r="K133" s="67">
        <f t="shared" si="75"/>
        <v>0</v>
      </c>
      <c r="L133" s="26"/>
      <c r="M133" s="36"/>
      <c r="N133" s="26"/>
      <c r="O133" s="36">
        <f t="shared" si="67"/>
        <v>0</v>
      </c>
      <c r="P133" s="28"/>
      <c r="Q133" s="36">
        <f t="shared" si="77"/>
        <v>0</v>
      </c>
      <c r="R133" s="28"/>
      <c r="S133" s="36">
        <f t="shared" si="78"/>
        <v>0</v>
      </c>
      <c r="T133" s="28"/>
      <c r="U133" s="36">
        <f t="shared" si="79"/>
        <v>0</v>
      </c>
      <c r="V133" s="28"/>
      <c r="W133" s="36">
        <f t="shared" si="80"/>
        <v>0</v>
      </c>
      <c r="X133" s="28"/>
      <c r="Y133" s="29">
        <f t="shared" si="64"/>
        <v>0</v>
      </c>
      <c r="Z133" s="28"/>
      <c r="AA133" s="29">
        <f t="shared" si="65"/>
        <v>0</v>
      </c>
      <c r="AB133" s="66"/>
      <c r="AC133" s="29">
        <f t="shared" si="59"/>
        <v>0</v>
      </c>
      <c r="AD133" s="66"/>
      <c r="AE133" s="29">
        <f t="shared" si="60"/>
        <v>0</v>
      </c>
    </row>
    <row r="134" spans="1:33" ht="0.75" hidden="1" customHeight="1">
      <c r="A134" s="31"/>
      <c r="B134" s="31" t="s">
        <v>264</v>
      </c>
      <c r="C134" s="43" t="s">
        <v>265</v>
      </c>
      <c r="D134" s="33"/>
      <c r="E134" s="37"/>
      <c r="F134" s="26"/>
      <c r="G134" s="36">
        <f t="shared" si="69"/>
        <v>0</v>
      </c>
      <c r="H134" s="26"/>
      <c r="I134" s="36">
        <f>D134+H134</f>
        <v>0</v>
      </c>
      <c r="J134" s="38"/>
      <c r="K134" s="67">
        <f t="shared" si="75"/>
        <v>0</v>
      </c>
      <c r="L134" s="26"/>
      <c r="M134" s="36"/>
      <c r="N134" s="26"/>
      <c r="O134" s="36">
        <f t="shared" si="67"/>
        <v>0</v>
      </c>
      <c r="P134" s="28"/>
      <c r="Q134" s="36">
        <f t="shared" si="77"/>
        <v>0</v>
      </c>
      <c r="R134" s="28"/>
      <c r="S134" s="36">
        <f t="shared" si="78"/>
        <v>0</v>
      </c>
      <c r="T134" s="28"/>
      <c r="U134" s="36">
        <f t="shared" si="79"/>
        <v>0</v>
      </c>
      <c r="V134" s="28"/>
      <c r="W134" s="36">
        <f t="shared" si="80"/>
        <v>0</v>
      </c>
      <c r="X134" s="28"/>
      <c r="Y134" s="29">
        <f t="shared" si="64"/>
        <v>0</v>
      </c>
      <c r="Z134" s="28"/>
      <c r="AA134" s="29">
        <f t="shared" si="65"/>
        <v>0</v>
      </c>
      <c r="AB134" s="66"/>
      <c r="AC134" s="29">
        <f t="shared" si="59"/>
        <v>0</v>
      </c>
      <c r="AD134" s="66"/>
      <c r="AE134" s="29">
        <f t="shared" si="60"/>
        <v>0</v>
      </c>
    </row>
    <row r="135" spans="1:33" ht="48.75" hidden="1" customHeight="1">
      <c r="A135" s="31">
        <v>700</v>
      </c>
      <c r="B135" s="31" t="s">
        <v>266</v>
      </c>
      <c r="C135" s="43" t="s">
        <v>267</v>
      </c>
      <c r="D135" s="33"/>
      <c r="E135" s="37"/>
      <c r="F135" s="26"/>
      <c r="G135" s="36">
        <f t="shared" si="69"/>
        <v>0</v>
      </c>
      <c r="H135" s="26"/>
      <c r="I135" s="36">
        <f>D135+H135</f>
        <v>0</v>
      </c>
      <c r="J135" s="38"/>
      <c r="K135" s="67">
        <f t="shared" si="75"/>
        <v>0</v>
      </c>
      <c r="L135" s="26"/>
      <c r="M135" s="36"/>
      <c r="N135" s="26"/>
      <c r="O135" s="36">
        <f t="shared" si="67"/>
        <v>0</v>
      </c>
      <c r="P135" s="28"/>
      <c r="Q135" s="36">
        <f t="shared" si="77"/>
        <v>0</v>
      </c>
      <c r="R135" s="28"/>
      <c r="S135" s="36">
        <f t="shared" si="78"/>
        <v>0</v>
      </c>
      <c r="T135" s="28"/>
      <c r="U135" s="36">
        <f t="shared" si="79"/>
        <v>0</v>
      </c>
      <c r="V135" s="28"/>
      <c r="W135" s="36">
        <f t="shared" si="80"/>
        <v>0</v>
      </c>
      <c r="X135" s="28"/>
      <c r="Y135" s="29">
        <f t="shared" si="64"/>
        <v>0</v>
      </c>
      <c r="Z135" s="28"/>
      <c r="AA135" s="29">
        <f t="shared" si="65"/>
        <v>0</v>
      </c>
      <c r="AB135" s="66"/>
      <c r="AC135" s="29">
        <f t="shared" si="59"/>
        <v>0</v>
      </c>
      <c r="AD135" s="66"/>
      <c r="AE135" s="29">
        <f t="shared" si="60"/>
        <v>0</v>
      </c>
    </row>
    <row r="136" spans="1:33" ht="41.25" hidden="1" customHeight="1">
      <c r="A136" s="31"/>
      <c r="B136" s="31" t="s">
        <v>268</v>
      </c>
      <c r="C136" s="43" t="s">
        <v>269</v>
      </c>
      <c r="D136" s="33"/>
      <c r="E136" s="37"/>
      <c r="F136" s="26"/>
      <c r="G136" s="36">
        <f t="shared" si="69"/>
        <v>0</v>
      </c>
      <c r="H136" s="26"/>
      <c r="I136" s="36">
        <f>D136+H136</f>
        <v>0</v>
      </c>
      <c r="J136" s="38"/>
      <c r="K136" s="67">
        <f t="shared" si="75"/>
        <v>0</v>
      </c>
      <c r="L136" s="26"/>
      <c r="M136" s="36"/>
      <c r="N136" s="26"/>
      <c r="O136" s="36">
        <f t="shared" si="67"/>
        <v>0</v>
      </c>
      <c r="P136" s="28"/>
      <c r="Q136" s="36">
        <f t="shared" si="77"/>
        <v>0</v>
      </c>
      <c r="R136" s="28"/>
      <c r="S136" s="36">
        <f t="shared" si="78"/>
        <v>0</v>
      </c>
      <c r="T136" s="28"/>
      <c r="U136" s="36">
        <f t="shared" si="79"/>
        <v>0</v>
      </c>
      <c r="V136" s="28"/>
      <c r="W136" s="36">
        <f t="shared" si="80"/>
        <v>0</v>
      </c>
      <c r="X136" s="28"/>
      <c r="Y136" s="29">
        <f t="shared" si="64"/>
        <v>0</v>
      </c>
      <c r="Z136" s="28"/>
      <c r="AA136" s="29">
        <f t="shared" si="65"/>
        <v>0</v>
      </c>
      <c r="AB136" s="66"/>
      <c r="AC136" s="29">
        <f t="shared" si="59"/>
        <v>0</v>
      </c>
      <c r="AD136" s="66"/>
      <c r="AE136" s="29">
        <f t="shared" si="60"/>
        <v>0</v>
      </c>
    </row>
    <row r="137" spans="1:33" ht="0.75" hidden="1" customHeight="1">
      <c r="A137" s="31"/>
      <c r="B137" s="31" t="s">
        <v>270</v>
      </c>
      <c r="C137" s="43" t="s">
        <v>271</v>
      </c>
      <c r="D137" s="33"/>
      <c r="E137" s="37"/>
      <c r="F137" s="26"/>
      <c r="G137" s="36">
        <f t="shared" si="69"/>
        <v>0</v>
      </c>
      <c r="H137" s="26"/>
      <c r="I137" s="36">
        <f>D137+H137</f>
        <v>0</v>
      </c>
      <c r="J137" s="38"/>
      <c r="K137" s="67">
        <f t="shared" si="75"/>
        <v>0</v>
      </c>
      <c r="L137" s="26"/>
      <c r="M137" s="36"/>
      <c r="N137" s="26"/>
      <c r="O137" s="36">
        <f t="shared" si="67"/>
        <v>0</v>
      </c>
      <c r="P137" s="28"/>
      <c r="Q137" s="36">
        <f t="shared" si="77"/>
        <v>0</v>
      </c>
      <c r="R137" s="28"/>
      <c r="S137" s="36">
        <f t="shared" si="78"/>
        <v>0</v>
      </c>
      <c r="T137" s="28"/>
      <c r="U137" s="36">
        <f t="shared" si="79"/>
        <v>0</v>
      </c>
      <c r="V137" s="28"/>
      <c r="W137" s="36">
        <f t="shared" si="80"/>
        <v>0</v>
      </c>
      <c r="X137" s="28"/>
      <c r="Y137" s="29">
        <f t="shared" si="64"/>
        <v>0</v>
      </c>
      <c r="Z137" s="28"/>
      <c r="AA137" s="29">
        <f t="shared" si="65"/>
        <v>0</v>
      </c>
      <c r="AB137" s="66"/>
      <c r="AC137" s="29">
        <f t="shared" ref="AC137:AC157" si="81">AA137+AB137</f>
        <v>0</v>
      </c>
      <c r="AD137" s="66"/>
      <c r="AE137" s="29">
        <f t="shared" ref="AE137:AE157" si="82">AC137+AD137</f>
        <v>0</v>
      </c>
    </row>
    <row r="138" spans="1:33" ht="0.75" hidden="1" customHeight="1">
      <c r="A138" s="31"/>
      <c r="B138" s="31"/>
      <c r="C138" s="43"/>
      <c r="D138" s="33"/>
      <c r="E138" s="37"/>
      <c r="F138" s="26"/>
      <c r="G138" s="36"/>
      <c r="H138" s="26"/>
      <c r="I138" s="36"/>
      <c r="J138" s="38"/>
      <c r="K138" s="67">
        <f t="shared" si="75"/>
        <v>0</v>
      </c>
      <c r="L138" s="26"/>
      <c r="M138" s="36"/>
      <c r="N138" s="26"/>
      <c r="O138" s="36">
        <f t="shared" si="67"/>
        <v>0</v>
      </c>
      <c r="P138" s="28"/>
      <c r="Q138" s="36">
        <f t="shared" si="77"/>
        <v>0</v>
      </c>
      <c r="R138" s="28"/>
      <c r="S138" s="36">
        <f t="shared" si="78"/>
        <v>0</v>
      </c>
      <c r="T138" s="28"/>
      <c r="U138" s="36">
        <f t="shared" si="79"/>
        <v>0</v>
      </c>
      <c r="V138" s="28"/>
      <c r="W138" s="36">
        <f t="shared" si="80"/>
        <v>0</v>
      </c>
      <c r="X138" s="28"/>
      <c r="Y138" s="29">
        <f t="shared" si="64"/>
        <v>0</v>
      </c>
      <c r="Z138" s="28"/>
      <c r="AA138" s="29">
        <f t="shared" si="65"/>
        <v>0</v>
      </c>
      <c r="AB138" s="66"/>
      <c r="AC138" s="29">
        <f t="shared" si="81"/>
        <v>0</v>
      </c>
      <c r="AD138" s="66"/>
      <c r="AE138" s="29">
        <f t="shared" si="82"/>
        <v>0</v>
      </c>
    </row>
    <row r="139" spans="1:33" ht="55.5" hidden="1" customHeight="1">
      <c r="A139" s="31"/>
      <c r="B139" s="31" t="s">
        <v>272</v>
      </c>
      <c r="C139" s="43" t="s">
        <v>273</v>
      </c>
      <c r="D139" s="33">
        <v>0</v>
      </c>
      <c r="E139" s="37"/>
      <c r="F139" s="26"/>
      <c r="G139" s="36">
        <f>D139+F139</f>
        <v>0</v>
      </c>
      <c r="H139" s="26"/>
      <c r="I139" s="36"/>
      <c r="J139" s="38"/>
      <c r="K139" s="67">
        <f t="shared" si="75"/>
        <v>0</v>
      </c>
      <c r="L139" s="26"/>
      <c r="M139" s="36"/>
      <c r="N139" s="26"/>
      <c r="O139" s="36">
        <f t="shared" si="67"/>
        <v>0</v>
      </c>
      <c r="P139" s="28"/>
      <c r="Q139" s="36">
        <f t="shared" si="77"/>
        <v>0</v>
      </c>
      <c r="R139" s="28"/>
      <c r="S139" s="36">
        <f t="shared" si="78"/>
        <v>0</v>
      </c>
      <c r="T139" s="28"/>
      <c r="U139" s="36">
        <f t="shared" si="79"/>
        <v>0</v>
      </c>
      <c r="V139" s="28"/>
      <c r="W139" s="36">
        <f t="shared" si="80"/>
        <v>0</v>
      </c>
      <c r="X139" s="28"/>
      <c r="Y139" s="29">
        <f t="shared" si="64"/>
        <v>0</v>
      </c>
      <c r="Z139" s="28"/>
      <c r="AA139" s="29">
        <f t="shared" si="65"/>
        <v>0</v>
      </c>
      <c r="AB139" s="66"/>
      <c r="AC139" s="29">
        <f t="shared" si="81"/>
        <v>0</v>
      </c>
      <c r="AD139" s="66"/>
      <c r="AE139" s="29">
        <f t="shared" si="82"/>
        <v>0</v>
      </c>
    </row>
    <row r="140" spans="1:33" ht="0.75" hidden="1" customHeight="1">
      <c r="A140" s="31"/>
      <c r="B140" s="31" t="s">
        <v>274</v>
      </c>
      <c r="C140" s="43" t="s">
        <v>275</v>
      </c>
      <c r="D140" s="33">
        <v>0</v>
      </c>
      <c r="E140" s="37"/>
      <c r="F140" s="26"/>
      <c r="G140" s="36">
        <f>D140+F140</f>
        <v>0</v>
      </c>
      <c r="H140" s="26"/>
      <c r="I140" s="36"/>
      <c r="J140" s="38"/>
      <c r="K140" s="67">
        <f t="shared" si="75"/>
        <v>0</v>
      </c>
      <c r="L140" s="26"/>
      <c r="M140" s="36"/>
      <c r="N140" s="26"/>
      <c r="O140" s="36">
        <f t="shared" si="67"/>
        <v>0</v>
      </c>
      <c r="P140" s="28"/>
      <c r="Q140" s="36">
        <f t="shared" si="77"/>
        <v>0</v>
      </c>
      <c r="R140" s="28"/>
      <c r="S140" s="36">
        <f t="shared" si="78"/>
        <v>0</v>
      </c>
      <c r="T140" s="28"/>
      <c r="U140" s="36">
        <f t="shared" si="79"/>
        <v>0</v>
      </c>
      <c r="V140" s="28"/>
      <c r="W140" s="36">
        <f t="shared" si="80"/>
        <v>0</v>
      </c>
      <c r="X140" s="28"/>
      <c r="Y140" s="29">
        <f t="shared" si="64"/>
        <v>0</v>
      </c>
      <c r="Z140" s="28"/>
      <c r="AA140" s="29">
        <f t="shared" si="65"/>
        <v>0</v>
      </c>
      <c r="AB140" s="66"/>
      <c r="AC140" s="29">
        <f t="shared" si="81"/>
        <v>0</v>
      </c>
      <c r="AD140" s="66"/>
      <c r="AE140" s="29">
        <f t="shared" si="82"/>
        <v>0</v>
      </c>
    </row>
    <row r="141" spans="1:33" ht="12.75" hidden="1" customHeight="1">
      <c r="A141" s="31"/>
      <c r="B141" s="31" t="s">
        <v>276</v>
      </c>
      <c r="C141" s="43" t="s">
        <v>277</v>
      </c>
      <c r="D141" s="33"/>
      <c r="E141" s="37"/>
      <c r="F141" s="26"/>
      <c r="G141" s="36">
        <v>0</v>
      </c>
      <c r="H141" s="26"/>
      <c r="I141" s="36"/>
      <c r="J141" s="38"/>
      <c r="K141" s="67">
        <f t="shared" si="75"/>
        <v>0</v>
      </c>
      <c r="L141" s="26"/>
      <c r="M141" s="36"/>
      <c r="N141" s="26"/>
      <c r="O141" s="36">
        <f t="shared" si="67"/>
        <v>0</v>
      </c>
      <c r="P141" s="28"/>
      <c r="Q141" s="36">
        <f t="shared" si="77"/>
        <v>0</v>
      </c>
      <c r="R141" s="28"/>
      <c r="S141" s="36">
        <f t="shared" si="78"/>
        <v>0</v>
      </c>
      <c r="T141" s="28"/>
      <c r="U141" s="36">
        <f t="shared" si="79"/>
        <v>0</v>
      </c>
      <c r="V141" s="28"/>
      <c r="W141" s="36">
        <f t="shared" si="80"/>
        <v>0</v>
      </c>
      <c r="X141" s="28"/>
      <c r="Y141" s="29">
        <f t="shared" si="64"/>
        <v>0</v>
      </c>
      <c r="Z141" s="28"/>
      <c r="AA141" s="29">
        <f t="shared" si="65"/>
        <v>0</v>
      </c>
      <c r="AB141" s="66"/>
      <c r="AC141" s="29">
        <f t="shared" si="81"/>
        <v>0</v>
      </c>
      <c r="AD141" s="66"/>
      <c r="AE141" s="29">
        <f t="shared" si="82"/>
        <v>0</v>
      </c>
    </row>
    <row r="142" spans="1:33" ht="36.75" customHeight="1">
      <c r="A142" s="31">
        <v>715</v>
      </c>
      <c r="B142" s="31" t="s">
        <v>258</v>
      </c>
      <c r="C142" s="43" t="s">
        <v>259</v>
      </c>
      <c r="D142" s="33"/>
      <c r="E142" s="37"/>
      <c r="F142" s="26"/>
      <c r="G142" s="36"/>
      <c r="H142" s="26"/>
      <c r="I142" s="36"/>
      <c r="J142" s="38"/>
      <c r="K142" s="67"/>
      <c r="L142" s="26"/>
      <c r="M142" s="36"/>
      <c r="N142" s="26"/>
      <c r="O142" s="36"/>
      <c r="P142" s="28"/>
      <c r="Q142" s="36">
        <v>14393029</v>
      </c>
      <c r="R142" s="36">
        <v>-9812729</v>
      </c>
      <c r="S142" s="36">
        <f t="shared" si="78"/>
        <v>4580300</v>
      </c>
      <c r="T142" s="36">
        <v>0</v>
      </c>
      <c r="U142" s="36">
        <f t="shared" si="79"/>
        <v>4580300</v>
      </c>
      <c r="V142" s="36">
        <v>0</v>
      </c>
      <c r="W142" s="36">
        <f t="shared" si="80"/>
        <v>4580300</v>
      </c>
      <c r="X142" s="28"/>
      <c r="Y142" s="29">
        <f t="shared" si="64"/>
        <v>4580300</v>
      </c>
      <c r="Z142" s="28"/>
      <c r="AA142" s="29">
        <f t="shared" si="65"/>
        <v>4580300</v>
      </c>
      <c r="AB142" s="66"/>
      <c r="AC142" s="29">
        <f t="shared" si="81"/>
        <v>4580300</v>
      </c>
      <c r="AD142" s="66"/>
      <c r="AE142" s="29">
        <f t="shared" si="82"/>
        <v>4580300</v>
      </c>
      <c r="AF142"/>
      <c r="AG142"/>
    </row>
    <row r="143" spans="1:33" ht="42.75" customHeight="1">
      <c r="A143" s="31">
        <v>735</v>
      </c>
      <c r="B143" s="31" t="s">
        <v>258</v>
      </c>
      <c r="C143" s="43" t="s">
        <v>259</v>
      </c>
      <c r="D143" s="33"/>
      <c r="E143" s="37"/>
      <c r="F143" s="26"/>
      <c r="G143" s="36"/>
      <c r="H143" s="26"/>
      <c r="I143" s="36"/>
      <c r="J143" s="38"/>
      <c r="K143" s="67"/>
      <c r="L143" s="26"/>
      <c r="M143" s="36"/>
      <c r="N143" s="26"/>
      <c r="O143" s="36"/>
      <c r="P143" s="28"/>
      <c r="Q143" s="36">
        <v>239782800</v>
      </c>
      <c r="R143" s="36">
        <v>-2603100</v>
      </c>
      <c r="S143" s="36">
        <f t="shared" si="78"/>
        <v>237179700</v>
      </c>
      <c r="T143" s="36">
        <v>15070899</v>
      </c>
      <c r="U143" s="36">
        <f t="shared" si="79"/>
        <v>252250599</v>
      </c>
      <c r="V143" s="36"/>
      <c r="W143" s="36">
        <f t="shared" si="80"/>
        <v>252250599</v>
      </c>
      <c r="X143" s="28"/>
      <c r="Y143" s="29">
        <f t="shared" si="64"/>
        <v>252250599</v>
      </c>
      <c r="Z143" s="28"/>
      <c r="AA143" s="29">
        <f t="shared" si="65"/>
        <v>252250599</v>
      </c>
      <c r="AB143" s="66">
        <v>-5220</v>
      </c>
      <c r="AC143" s="29">
        <f t="shared" si="81"/>
        <v>252245379</v>
      </c>
      <c r="AD143" s="29">
        <v>0</v>
      </c>
      <c r="AE143" s="29">
        <f t="shared" si="82"/>
        <v>252245379</v>
      </c>
      <c r="AF143"/>
      <c r="AG143"/>
    </row>
    <row r="144" spans="1:33" ht="65.25" customHeight="1">
      <c r="A144" s="31">
        <v>715</v>
      </c>
      <c r="B144" s="31" t="s">
        <v>278</v>
      </c>
      <c r="C144" s="43" t="s">
        <v>279</v>
      </c>
      <c r="D144" s="33">
        <v>11018700</v>
      </c>
      <c r="E144" s="37"/>
      <c r="F144" s="26"/>
      <c r="G144" s="36"/>
      <c r="H144" s="26"/>
      <c r="I144" s="36"/>
      <c r="J144" s="38"/>
      <c r="K144" s="40">
        <f>D144+J144</f>
        <v>11018700</v>
      </c>
      <c r="L144" s="26"/>
      <c r="M144" s="36">
        <v>11114274.6</v>
      </c>
      <c r="N144" s="26"/>
      <c r="O144" s="36">
        <f>M144+N144</f>
        <v>11114274.6</v>
      </c>
      <c r="P144" s="28"/>
      <c r="Q144" s="36">
        <f>O144+P144</f>
        <v>11114274.6</v>
      </c>
      <c r="R144" s="28"/>
      <c r="S144" s="36">
        <f t="shared" si="78"/>
        <v>11114274.6</v>
      </c>
      <c r="T144" s="28"/>
      <c r="U144" s="36">
        <f t="shared" si="79"/>
        <v>11114274.6</v>
      </c>
      <c r="V144" s="28"/>
      <c r="W144" s="36">
        <f t="shared" si="80"/>
        <v>11114274.6</v>
      </c>
      <c r="X144" s="28"/>
      <c r="Y144" s="29">
        <f t="shared" si="64"/>
        <v>11114274.6</v>
      </c>
      <c r="Z144" s="28"/>
      <c r="AA144" s="29">
        <f t="shared" si="65"/>
        <v>11114274.6</v>
      </c>
      <c r="AB144" s="28"/>
      <c r="AC144" s="29">
        <f t="shared" si="81"/>
        <v>11114274.6</v>
      </c>
      <c r="AD144" s="28"/>
      <c r="AE144" s="29">
        <f t="shared" si="82"/>
        <v>11114274.6</v>
      </c>
      <c r="AF144"/>
      <c r="AG144"/>
    </row>
    <row r="145" spans="1:33" ht="67.5" customHeight="1">
      <c r="A145" s="31">
        <v>715</v>
      </c>
      <c r="B145" s="31" t="s">
        <v>280</v>
      </c>
      <c r="C145" s="43" t="s">
        <v>281</v>
      </c>
      <c r="D145" s="33">
        <v>3700</v>
      </c>
      <c r="E145" s="37"/>
      <c r="F145" s="26"/>
      <c r="G145" s="36"/>
      <c r="H145" s="26"/>
      <c r="I145" s="36"/>
      <c r="J145" s="38"/>
      <c r="K145" s="40">
        <f>D145+J145</f>
        <v>3700</v>
      </c>
      <c r="L145" s="26"/>
      <c r="M145" s="36">
        <v>4500</v>
      </c>
      <c r="N145" s="26"/>
      <c r="O145" s="36">
        <f>M145+N145</f>
        <v>4500</v>
      </c>
      <c r="P145" s="28"/>
      <c r="Q145" s="36">
        <f>O145+P145</f>
        <v>4500</v>
      </c>
      <c r="R145" s="28"/>
      <c r="S145" s="36">
        <f t="shared" si="78"/>
        <v>4500</v>
      </c>
      <c r="T145" s="28"/>
      <c r="U145" s="36">
        <f t="shared" si="79"/>
        <v>4500</v>
      </c>
      <c r="V145" s="28"/>
      <c r="W145" s="36">
        <f t="shared" si="80"/>
        <v>4500</v>
      </c>
      <c r="X145" s="28"/>
      <c r="Y145" s="29">
        <f t="shared" si="64"/>
        <v>4500</v>
      </c>
      <c r="Z145" s="28"/>
      <c r="AA145" s="29">
        <f t="shared" si="65"/>
        <v>4500</v>
      </c>
      <c r="AB145" s="28"/>
      <c r="AC145" s="29">
        <f t="shared" si="81"/>
        <v>4500</v>
      </c>
      <c r="AD145" s="28"/>
      <c r="AE145" s="29">
        <f t="shared" si="82"/>
        <v>4500</v>
      </c>
      <c r="AF145"/>
      <c r="AG145"/>
    </row>
    <row r="146" spans="1:33" ht="51.75" customHeight="1">
      <c r="A146" s="31">
        <v>715</v>
      </c>
      <c r="B146" s="31" t="s">
        <v>282</v>
      </c>
      <c r="C146" s="43" t="s">
        <v>283</v>
      </c>
      <c r="D146" s="33"/>
      <c r="E146" s="37"/>
      <c r="F146" s="26"/>
      <c r="G146" s="36"/>
      <c r="H146" s="26"/>
      <c r="I146" s="36"/>
      <c r="J146" s="38"/>
      <c r="K146" s="40"/>
      <c r="L146" s="26"/>
      <c r="M146" s="36"/>
      <c r="N146" s="26"/>
      <c r="O146" s="36"/>
      <c r="P146" s="28"/>
      <c r="Q146" s="36"/>
      <c r="R146" s="66">
        <v>9080</v>
      </c>
      <c r="S146" s="36">
        <f t="shared" si="78"/>
        <v>9080</v>
      </c>
      <c r="T146" s="66"/>
      <c r="U146" s="36">
        <f t="shared" si="79"/>
        <v>9080</v>
      </c>
      <c r="V146" s="66"/>
      <c r="W146" s="36">
        <f t="shared" si="80"/>
        <v>9080</v>
      </c>
      <c r="X146" s="28"/>
      <c r="Y146" s="29">
        <f t="shared" si="64"/>
        <v>9080</v>
      </c>
      <c r="Z146" s="28"/>
      <c r="AA146" s="29">
        <f t="shared" si="65"/>
        <v>9080</v>
      </c>
      <c r="AB146" s="28"/>
      <c r="AC146" s="29">
        <f t="shared" si="81"/>
        <v>9080</v>
      </c>
      <c r="AD146" s="28"/>
      <c r="AE146" s="29">
        <f t="shared" si="82"/>
        <v>9080</v>
      </c>
      <c r="AF146"/>
      <c r="AG146"/>
    </row>
    <row r="147" spans="1:33" ht="51">
      <c r="A147" s="31">
        <v>715</v>
      </c>
      <c r="B147" s="31" t="s">
        <v>284</v>
      </c>
      <c r="C147" s="43" t="s">
        <v>285</v>
      </c>
      <c r="D147" s="33">
        <v>0</v>
      </c>
      <c r="E147" s="37"/>
      <c r="F147" s="26">
        <v>618000</v>
      </c>
      <c r="G147" s="36">
        <f>D147+F147</f>
        <v>618000</v>
      </c>
      <c r="H147" s="26"/>
      <c r="I147" s="36"/>
      <c r="J147" s="63">
        <v>59546</v>
      </c>
      <c r="K147" s="40">
        <f>D147+J147</f>
        <v>59546</v>
      </c>
      <c r="L147" s="26"/>
      <c r="M147" s="36"/>
      <c r="N147" s="26"/>
      <c r="O147" s="36">
        <f t="shared" ref="O147:O154" si="83">M147+N147</f>
        <v>0</v>
      </c>
      <c r="P147" s="28"/>
      <c r="Q147" s="36">
        <f>O147+P147</f>
        <v>0</v>
      </c>
      <c r="R147" s="66"/>
      <c r="S147" s="36">
        <f t="shared" si="78"/>
        <v>0</v>
      </c>
      <c r="T147" s="66"/>
      <c r="U147" s="36">
        <f t="shared" si="79"/>
        <v>0</v>
      </c>
      <c r="V147" s="66"/>
      <c r="W147" s="36">
        <f t="shared" si="80"/>
        <v>0</v>
      </c>
      <c r="X147" s="28"/>
      <c r="Y147" s="29">
        <f t="shared" si="64"/>
        <v>0</v>
      </c>
      <c r="Z147" s="28"/>
      <c r="AA147" s="29">
        <f t="shared" si="65"/>
        <v>0</v>
      </c>
      <c r="AB147" s="28"/>
      <c r="AC147" s="29">
        <f t="shared" si="81"/>
        <v>0</v>
      </c>
      <c r="AD147" s="28"/>
      <c r="AE147" s="29">
        <f t="shared" si="82"/>
        <v>0</v>
      </c>
      <c r="AF147"/>
      <c r="AG147"/>
    </row>
    <row r="148" spans="1:33" ht="29.25" customHeight="1">
      <c r="A148" s="31">
        <v>715</v>
      </c>
      <c r="B148" s="31" t="s">
        <v>286</v>
      </c>
      <c r="C148" s="43" t="s">
        <v>287</v>
      </c>
      <c r="D148" s="33">
        <v>1615000</v>
      </c>
      <c r="E148" s="37"/>
      <c r="F148" s="26"/>
      <c r="G148" s="36"/>
      <c r="H148" s="26"/>
      <c r="I148" s="36"/>
      <c r="J148" s="38"/>
      <c r="K148" s="40">
        <f>D148+J148</f>
        <v>1615000</v>
      </c>
      <c r="L148" s="26"/>
      <c r="M148" s="36">
        <v>1152800</v>
      </c>
      <c r="N148" s="26"/>
      <c r="O148" s="36">
        <f t="shared" si="83"/>
        <v>1152800</v>
      </c>
      <c r="P148" s="28"/>
      <c r="Q148" s="36">
        <f>O148+P148</f>
        <v>1152800</v>
      </c>
      <c r="R148" s="66"/>
      <c r="S148" s="36">
        <f t="shared" si="78"/>
        <v>1152800</v>
      </c>
      <c r="T148" s="66"/>
      <c r="U148" s="36">
        <f t="shared" si="79"/>
        <v>1152800</v>
      </c>
      <c r="V148" s="66"/>
      <c r="W148" s="36">
        <f t="shared" si="80"/>
        <v>1152800</v>
      </c>
      <c r="X148" s="28"/>
      <c r="Y148" s="29">
        <f t="shared" si="64"/>
        <v>1152800</v>
      </c>
      <c r="Z148" s="28"/>
      <c r="AA148" s="29">
        <f t="shared" si="65"/>
        <v>1152800</v>
      </c>
      <c r="AB148" s="28"/>
      <c r="AC148" s="29">
        <f t="shared" si="81"/>
        <v>1152800</v>
      </c>
      <c r="AD148" s="28"/>
      <c r="AE148" s="29">
        <f t="shared" si="82"/>
        <v>1152800</v>
      </c>
      <c r="AF148"/>
      <c r="AG148"/>
    </row>
    <row r="149" spans="1:33" ht="13.5" customHeight="1">
      <c r="A149" s="31">
        <v>715</v>
      </c>
      <c r="B149" s="31" t="s">
        <v>288</v>
      </c>
      <c r="C149" s="43" t="s">
        <v>289</v>
      </c>
      <c r="D149" s="33">
        <f t="shared" ref="D149:K149" si="84">D150</f>
        <v>11513000</v>
      </c>
      <c r="E149" s="33">
        <f t="shared" si="84"/>
        <v>0</v>
      </c>
      <c r="F149" s="33">
        <f t="shared" si="84"/>
        <v>0</v>
      </c>
      <c r="G149" s="33">
        <f t="shared" si="84"/>
        <v>11513000</v>
      </c>
      <c r="H149" s="33">
        <f t="shared" si="84"/>
        <v>0</v>
      </c>
      <c r="I149" s="33">
        <f t="shared" si="84"/>
        <v>0</v>
      </c>
      <c r="J149" s="34">
        <f t="shared" si="84"/>
        <v>-3986050.2</v>
      </c>
      <c r="K149" s="35">
        <f t="shared" si="84"/>
        <v>7526949.7999999998</v>
      </c>
      <c r="L149" s="26"/>
      <c r="M149" s="36">
        <f>M150</f>
        <v>1879992.43</v>
      </c>
      <c r="N149" s="26"/>
      <c r="O149" s="36">
        <f t="shared" si="83"/>
        <v>1879992.43</v>
      </c>
      <c r="P149" s="28"/>
      <c r="Q149" s="36">
        <f>O149+P149</f>
        <v>1879992.43</v>
      </c>
      <c r="R149" s="66">
        <f>R150</f>
        <v>8461308</v>
      </c>
      <c r="S149" s="36">
        <f t="shared" si="78"/>
        <v>10341300.43</v>
      </c>
      <c r="T149" s="66">
        <f>T150</f>
        <v>0</v>
      </c>
      <c r="U149" s="36">
        <f t="shared" si="79"/>
        <v>10341300.43</v>
      </c>
      <c r="V149" s="66">
        <f>V150</f>
        <v>0</v>
      </c>
      <c r="W149" s="36">
        <f t="shared" si="80"/>
        <v>10341300.43</v>
      </c>
      <c r="X149" s="28"/>
      <c r="Y149" s="29">
        <f t="shared" si="64"/>
        <v>10341300.43</v>
      </c>
      <c r="Z149" s="28"/>
      <c r="AA149" s="29">
        <f t="shared" si="65"/>
        <v>10341300.43</v>
      </c>
      <c r="AB149" s="28"/>
      <c r="AC149" s="29">
        <f t="shared" si="81"/>
        <v>10341300.43</v>
      </c>
      <c r="AD149" s="28"/>
      <c r="AE149" s="29">
        <f t="shared" si="82"/>
        <v>10341300.43</v>
      </c>
      <c r="AF149"/>
      <c r="AG149"/>
    </row>
    <row r="150" spans="1:33" ht="28.5" customHeight="1">
      <c r="A150" s="31">
        <v>715</v>
      </c>
      <c r="B150" s="31" t="s">
        <v>290</v>
      </c>
      <c r="C150" s="43" t="s">
        <v>291</v>
      </c>
      <c r="D150" s="33">
        <v>11513000</v>
      </c>
      <c r="E150" s="37"/>
      <c r="F150" s="26"/>
      <c r="G150" s="36">
        <f>D150+F150</f>
        <v>11513000</v>
      </c>
      <c r="H150" s="26"/>
      <c r="I150" s="36"/>
      <c r="J150" s="63">
        <v>-3986050.2</v>
      </c>
      <c r="K150" s="40">
        <f>D150+J150</f>
        <v>7526949.7999999998</v>
      </c>
      <c r="L150" s="26"/>
      <c r="M150" s="36">
        <v>1879992.43</v>
      </c>
      <c r="N150" s="26"/>
      <c r="O150" s="36">
        <f t="shared" si="83"/>
        <v>1879992.43</v>
      </c>
      <c r="P150" s="28"/>
      <c r="Q150" s="36">
        <f>O150+P150</f>
        <v>1879992.43</v>
      </c>
      <c r="R150" s="66">
        <v>8461308</v>
      </c>
      <c r="S150" s="36">
        <f t="shared" si="78"/>
        <v>10341300.43</v>
      </c>
      <c r="T150" s="66"/>
      <c r="U150" s="36">
        <f t="shared" si="79"/>
        <v>10341300.43</v>
      </c>
      <c r="V150" s="66"/>
      <c r="W150" s="36">
        <f t="shared" si="80"/>
        <v>10341300.43</v>
      </c>
      <c r="X150" s="28"/>
      <c r="Y150" s="29">
        <f t="shared" si="64"/>
        <v>10341300.43</v>
      </c>
      <c r="Z150" s="28"/>
      <c r="AA150" s="29">
        <f t="shared" si="65"/>
        <v>10341300.43</v>
      </c>
      <c r="AB150" s="28"/>
      <c r="AC150" s="29">
        <f t="shared" si="81"/>
        <v>10341300.43</v>
      </c>
      <c r="AD150" s="28"/>
      <c r="AE150" s="29">
        <f t="shared" si="82"/>
        <v>10341300.43</v>
      </c>
      <c r="AF150"/>
      <c r="AG150"/>
    </row>
    <row r="151" spans="1:33" ht="20.25" customHeight="1">
      <c r="A151" s="31"/>
      <c r="B151" s="14" t="s">
        <v>292</v>
      </c>
      <c r="C151" s="22" t="s">
        <v>293</v>
      </c>
      <c r="D151" s="23" t="e">
        <f>#REF!+D152+D153+D154+D157</f>
        <v>#REF!</v>
      </c>
      <c r="E151" s="23" t="e">
        <f>#REF!+E152+E153+E154+E157</f>
        <v>#REF!</v>
      </c>
      <c r="F151" s="23" t="e">
        <f>#REF!+F152+F153+F154+F157</f>
        <v>#REF!</v>
      </c>
      <c r="G151" s="23" t="e">
        <f>#REF!+G152+G153+G154+G157</f>
        <v>#REF!</v>
      </c>
      <c r="H151" s="23" t="e">
        <f>#REF!+H152+H153+H154+H157</f>
        <v>#REF!</v>
      </c>
      <c r="I151" s="23" t="e">
        <f>#REF!+I152+I153+I154+I157</f>
        <v>#REF!</v>
      </c>
      <c r="J151" s="24" t="e">
        <f>#REF!+J152+J153+J154+J157</f>
        <v>#REF!</v>
      </c>
      <c r="K151" s="25" t="e">
        <f>#REF!+K152+K153+K154+K157</f>
        <v>#REF!</v>
      </c>
      <c r="L151" s="26"/>
      <c r="M151" s="27">
        <f>M157</f>
        <v>30408389</v>
      </c>
      <c r="N151" s="17">
        <f>N157</f>
        <v>1026407.1</v>
      </c>
      <c r="O151" s="27">
        <f t="shared" si="83"/>
        <v>31434796.100000001</v>
      </c>
      <c r="P151" s="17">
        <f t="shared" ref="P151:W151" si="85">P157</f>
        <v>-1872618</v>
      </c>
      <c r="Q151" s="27">
        <f t="shared" si="85"/>
        <v>29562178.100000001</v>
      </c>
      <c r="R151" s="27">
        <f t="shared" si="85"/>
        <v>8882192.7799999993</v>
      </c>
      <c r="S151" s="27">
        <f t="shared" si="85"/>
        <v>38444370.880000003</v>
      </c>
      <c r="T151" s="27">
        <f t="shared" si="85"/>
        <v>3764975.4</v>
      </c>
      <c r="U151" s="27">
        <f t="shared" si="85"/>
        <v>42209346.280000001</v>
      </c>
      <c r="V151" s="27">
        <f t="shared" si="85"/>
        <v>-574336.6</v>
      </c>
      <c r="W151" s="27">
        <f t="shared" si="85"/>
        <v>41635009.68</v>
      </c>
      <c r="X151" s="28">
        <f>X157+X161+X155</f>
        <v>6268300</v>
      </c>
      <c r="Y151" s="29">
        <f t="shared" si="64"/>
        <v>47903309.68</v>
      </c>
      <c r="Z151" s="66">
        <f>Z157+Z161+Z155+Z156</f>
        <v>3745200</v>
      </c>
      <c r="AA151" s="29">
        <f t="shared" si="65"/>
        <v>51648509.68</v>
      </c>
      <c r="AB151" s="66">
        <f>AB157+AB155+AB156</f>
        <v>793332.91000000015</v>
      </c>
      <c r="AC151" s="30">
        <f t="shared" si="81"/>
        <v>52441842.590000004</v>
      </c>
      <c r="AD151" s="30">
        <f>AD157+AD155+AD156</f>
        <v>9418752.8800000008</v>
      </c>
      <c r="AE151" s="30">
        <f t="shared" si="82"/>
        <v>61860595.470000006</v>
      </c>
      <c r="AF151"/>
      <c r="AG151"/>
    </row>
    <row r="152" spans="1:33" ht="27.75" hidden="1" customHeight="1">
      <c r="A152" s="31"/>
      <c r="B152" s="31" t="s">
        <v>294</v>
      </c>
      <c r="C152" s="43" t="s">
        <v>295</v>
      </c>
      <c r="D152" s="49"/>
      <c r="E152" s="37"/>
      <c r="F152" s="26"/>
      <c r="G152" s="36">
        <f>D152+F152</f>
        <v>0</v>
      </c>
      <c r="H152" s="26"/>
      <c r="I152" s="36"/>
      <c r="J152" s="44"/>
      <c r="K152" s="39">
        <f>D152+J152</f>
        <v>0</v>
      </c>
      <c r="L152" s="26"/>
      <c r="M152" s="36">
        <f>K152+L152</f>
        <v>0</v>
      </c>
      <c r="N152" s="26"/>
      <c r="O152" s="36">
        <f t="shared" si="83"/>
        <v>0</v>
      </c>
      <c r="P152" s="28"/>
      <c r="Q152" s="36">
        <f>O152+P152</f>
        <v>0</v>
      </c>
      <c r="R152" s="28"/>
      <c r="S152" s="28"/>
      <c r="T152" s="28"/>
      <c r="U152" s="28"/>
      <c r="V152" s="28"/>
      <c r="W152" s="28"/>
      <c r="X152" s="28"/>
      <c r="Y152" s="29">
        <f t="shared" si="64"/>
        <v>0</v>
      </c>
      <c r="Z152" s="28"/>
      <c r="AA152" s="29">
        <f t="shared" si="65"/>
        <v>0</v>
      </c>
      <c r="AB152" s="28"/>
      <c r="AC152" s="29">
        <f t="shared" si="81"/>
        <v>0</v>
      </c>
      <c r="AD152" s="28"/>
      <c r="AE152" s="29">
        <f t="shared" si="82"/>
        <v>0</v>
      </c>
    </row>
    <row r="153" spans="1:33" ht="51" hidden="1">
      <c r="A153" s="31"/>
      <c r="B153" s="31" t="s">
        <v>296</v>
      </c>
      <c r="C153" s="43" t="s">
        <v>297</v>
      </c>
      <c r="D153" s="49"/>
      <c r="E153" s="37"/>
      <c r="F153" s="26"/>
      <c r="G153" s="36">
        <f>D153+F153</f>
        <v>0</v>
      </c>
      <c r="H153" s="26"/>
      <c r="I153" s="36"/>
      <c r="J153" s="44"/>
      <c r="K153" s="39">
        <f>D153+J153</f>
        <v>0</v>
      </c>
      <c r="L153" s="26"/>
      <c r="M153" s="36">
        <f>K153+L153</f>
        <v>0</v>
      </c>
      <c r="N153" s="26"/>
      <c r="O153" s="36">
        <f t="shared" si="83"/>
        <v>0</v>
      </c>
      <c r="P153" s="28"/>
      <c r="Q153" s="36">
        <f>O153+P153</f>
        <v>0</v>
      </c>
      <c r="R153" s="28"/>
      <c r="S153" s="28"/>
      <c r="T153" s="28"/>
      <c r="U153" s="28"/>
      <c r="V153" s="28"/>
      <c r="W153" s="28"/>
      <c r="X153" s="28"/>
      <c r="Y153" s="29">
        <f t="shared" si="64"/>
        <v>0</v>
      </c>
      <c r="Z153" s="28"/>
      <c r="AA153" s="29">
        <f t="shared" si="65"/>
        <v>0</v>
      </c>
      <c r="AB153" s="28"/>
      <c r="AC153" s="29">
        <f t="shared" si="81"/>
        <v>0</v>
      </c>
      <c r="AD153" s="28"/>
      <c r="AE153" s="29">
        <f t="shared" si="82"/>
        <v>0</v>
      </c>
    </row>
    <row r="154" spans="1:33" ht="21" hidden="1" customHeight="1">
      <c r="A154" s="31"/>
      <c r="B154" s="68" t="s">
        <v>298</v>
      </c>
      <c r="C154" s="69" t="s">
        <v>299</v>
      </c>
      <c r="D154" s="49">
        <f>D157</f>
        <v>0</v>
      </c>
      <c r="E154" s="37"/>
      <c r="F154" s="26"/>
      <c r="G154" s="36">
        <f>D154+F154</f>
        <v>0</v>
      </c>
      <c r="H154" s="26"/>
      <c r="I154" s="36"/>
      <c r="J154" s="38"/>
      <c r="K154" s="39">
        <f>D154+J154</f>
        <v>0</v>
      </c>
      <c r="L154" s="26"/>
      <c r="M154" s="36">
        <f>K154+L154</f>
        <v>0</v>
      </c>
      <c r="N154" s="26"/>
      <c r="O154" s="36">
        <f t="shared" si="83"/>
        <v>0</v>
      </c>
      <c r="P154" s="28"/>
      <c r="Q154" s="36">
        <f>O154+P154</f>
        <v>0</v>
      </c>
      <c r="R154" s="28"/>
      <c r="S154" s="28"/>
      <c r="T154" s="28"/>
      <c r="U154" s="28"/>
      <c r="V154" s="28"/>
      <c r="W154" s="28"/>
      <c r="X154" s="28"/>
      <c r="Y154" s="29">
        <f t="shared" si="64"/>
        <v>0</v>
      </c>
      <c r="Z154" s="28"/>
      <c r="AA154" s="29">
        <f t="shared" si="65"/>
        <v>0</v>
      </c>
      <c r="AB154" s="28"/>
      <c r="AC154" s="29">
        <f t="shared" si="81"/>
        <v>0</v>
      </c>
      <c r="AD154" s="28"/>
      <c r="AE154" s="29">
        <f t="shared" si="82"/>
        <v>0</v>
      </c>
    </row>
    <row r="155" spans="1:33" ht="51.75" customHeight="1">
      <c r="A155" s="31">
        <v>735</v>
      </c>
      <c r="B155" s="31" t="s">
        <v>300</v>
      </c>
      <c r="C155" s="69" t="s">
        <v>301</v>
      </c>
      <c r="D155" s="49"/>
      <c r="E155" s="37"/>
      <c r="F155" s="26"/>
      <c r="G155" s="36"/>
      <c r="H155" s="26"/>
      <c r="I155" s="36"/>
      <c r="J155" s="38"/>
      <c r="K155" s="39"/>
      <c r="L155" s="26"/>
      <c r="M155" s="36"/>
      <c r="N155" s="26"/>
      <c r="O155" s="36"/>
      <c r="P155" s="28"/>
      <c r="Q155" s="36"/>
      <c r="R155" s="28"/>
      <c r="S155" s="28"/>
      <c r="T155" s="28"/>
      <c r="U155" s="28"/>
      <c r="V155" s="28"/>
      <c r="W155" s="28"/>
      <c r="X155" s="28">
        <v>6153300</v>
      </c>
      <c r="Y155" s="29">
        <f t="shared" si="64"/>
        <v>6153300</v>
      </c>
      <c r="Z155" s="28"/>
      <c r="AA155" s="29">
        <f t="shared" si="65"/>
        <v>6153300</v>
      </c>
      <c r="AB155" s="28"/>
      <c r="AC155" s="29">
        <f t="shared" si="81"/>
        <v>6153300</v>
      </c>
      <c r="AD155" s="29">
        <v>-442700</v>
      </c>
      <c r="AE155" s="29">
        <f t="shared" si="82"/>
        <v>5710600</v>
      </c>
      <c r="AF155"/>
      <c r="AG155"/>
    </row>
    <row r="156" spans="1:33" ht="51.75" customHeight="1">
      <c r="A156" s="31">
        <v>735</v>
      </c>
      <c r="B156" s="70" t="s">
        <v>302</v>
      </c>
      <c r="C156" s="43" t="s">
        <v>303</v>
      </c>
      <c r="D156" s="23"/>
      <c r="E156" s="23"/>
      <c r="F156" s="23"/>
      <c r="G156" s="23"/>
      <c r="H156" s="23"/>
      <c r="I156" s="23"/>
      <c r="J156" s="56"/>
      <c r="K156" s="57"/>
      <c r="L156" s="26"/>
      <c r="M156" s="27"/>
      <c r="N156" s="17"/>
      <c r="O156" s="27"/>
      <c r="P156" s="28"/>
      <c r="Q156" s="27"/>
      <c r="R156" s="27"/>
      <c r="S156" s="27"/>
      <c r="T156" s="27"/>
      <c r="U156" s="27"/>
      <c r="V156" s="27"/>
      <c r="W156" s="27"/>
      <c r="X156" s="29"/>
      <c r="Y156" s="29"/>
      <c r="Z156" s="29">
        <v>3745200</v>
      </c>
      <c r="AA156" s="29">
        <f t="shared" si="65"/>
        <v>3745200</v>
      </c>
      <c r="AB156" s="29">
        <v>-3745200</v>
      </c>
      <c r="AC156" s="29">
        <f t="shared" si="81"/>
        <v>0</v>
      </c>
      <c r="AD156" s="29"/>
      <c r="AE156" s="29">
        <f t="shared" si="82"/>
        <v>0</v>
      </c>
      <c r="AF156"/>
      <c r="AG156"/>
    </row>
    <row r="157" spans="1:33" ht="30.75" customHeight="1">
      <c r="A157" s="31"/>
      <c r="B157" s="48" t="s">
        <v>304</v>
      </c>
      <c r="C157" s="45" t="s">
        <v>305</v>
      </c>
      <c r="D157" s="49">
        <v>0</v>
      </c>
      <c r="E157" s="37"/>
      <c r="F157" s="26"/>
      <c r="G157" s="36">
        <f>D157+F157</f>
        <v>0</v>
      </c>
      <c r="H157" s="26"/>
      <c r="I157" s="36"/>
      <c r="J157" s="63">
        <v>3175045.1</v>
      </c>
      <c r="K157" s="40">
        <f>D157+J157</f>
        <v>3175045.1</v>
      </c>
      <c r="L157" s="26"/>
      <c r="M157" s="36">
        <v>30408389</v>
      </c>
      <c r="N157" s="26">
        <v>1026407.1</v>
      </c>
      <c r="O157" s="36">
        <f>M157+N157</f>
        <v>31434796.100000001</v>
      </c>
      <c r="P157" s="26">
        <v>-1872618</v>
      </c>
      <c r="Q157" s="36">
        <f t="shared" ref="Q157:W157" si="86">Q159+Q161</f>
        <v>29562178.100000001</v>
      </c>
      <c r="R157" s="36">
        <f t="shared" si="86"/>
        <v>8882192.7799999993</v>
      </c>
      <c r="S157" s="36">
        <f t="shared" si="86"/>
        <v>38444370.880000003</v>
      </c>
      <c r="T157" s="36">
        <f t="shared" si="86"/>
        <v>3764975.4</v>
      </c>
      <c r="U157" s="36">
        <f t="shared" si="86"/>
        <v>42209346.280000001</v>
      </c>
      <c r="V157" s="36">
        <f t="shared" si="86"/>
        <v>-574336.6</v>
      </c>
      <c r="W157" s="36">
        <f t="shared" si="86"/>
        <v>41635009.68</v>
      </c>
      <c r="X157" s="28">
        <f>X160</f>
        <v>115000</v>
      </c>
      <c r="Y157" s="29">
        <f>W157+X157</f>
        <v>41750009.68</v>
      </c>
      <c r="Z157" s="29">
        <f>Z161</f>
        <v>0</v>
      </c>
      <c r="AA157" s="29">
        <f t="shared" si="65"/>
        <v>41750009.68</v>
      </c>
      <c r="AB157" s="66">
        <f>AB160+AB159+AB161</f>
        <v>4538532.91</v>
      </c>
      <c r="AC157" s="29">
        <f t="shared" si="81"/>
        <v>46288542.590000004</v>
      </c>
      <c r="AD157" s="29">
        <f>AD160+AD159+AD161</f>
        <v>9861452.8800000008</v>
      </c>
      <c r="AE157" s="29">
        <f t="shared" si="82"/>
        <v>56149995.470000006</v>
      </c>
      <c r="AF157"/>
      <c r="AG157"/>
    </row>
    <row r="158" spans="1:33" ht="30.75" hidden="1" customHeight="1">
      <c r="A158" s="31"/>
      <c r="B158" s="31"/>
      <c r="C158" s="45"/>
      <c r="D158" s="49"/>
      <c r="E158" s="37"/>
      <c r="F158" s="26"/>
      <c r="G158" s="36"/>
      <c r="H158" s="26"/>
      <c r="I158" s="36"/>
      <c r="J158" s="63"/>
      <c r="K158" s="40"/>
      <c r="L158" s="26"/>
      <c r="M158" s="36"/>
      <c r="N158" s="26"/>
      <c r="O158" s="36"/>
      <c r="P158" s="26"/>
      <c r="Q158" s="36"/>
      <c r="R158" s="36"/>
      <c r="S158" s="36"/>
      <c r="T158" s="36"/>
      <c r="U158" s="36"/>
      <c r="V158" s="36"/>
      <c r="W158" s="36"/>
      <c r="X158" s="28"/>
      <c r="Y158" s="29"/>
      <c r="Z158" s="28"/>
      <c r="AA158" s="29"/>
      <c r="AB158" s="28"/>
      <c r="AC158" s="29"/>
      <c r="AD158" s="28"/>
      <c r="AE158" s="29"/>
    </row>
    <row r="159" spans="1:33" ht="30.75" customHeight="1">
      <c r="A159" s="31">
        <v>715</v>
      </c>
      <c r="B159" s="31" t="s">
        <v>304</v>
      </c>
      <c r="C159" s="43" t="s">
        <v>305</v>
      </c>
      <c r="D159" s="49"/>
      <c r="E159" s="37"/>
      <c r="F159" s="26"/>
      <c r="G159" s="36"/>
      <c r="H159" s="26"/>
      <c r="I159" s="36"/>
      <c r="J159" s="63"/>
      <c r="K159" s="40"/>
      <c r="L159" s="26"/>
      <c r="M159" s="36"/>
      <c r="N159" s="26"/>
      <c r="O159" s="36"/>
      <c r="P159" s="26"/>
      <c r="Q159" s="36">
        <v>29201624</v>
      </c>
      <c r="R159" s="26">
        <v>8622192.7799999993</v>
      </c>
      <c r="S159" s="36">
        <f>Q159+R159</f>
        <v>37823816.780000001</v>
      </c>
      <c r="T159" s="40">
        <v>726461</v>
      </c>
      <c r="U159" s="36">
        <f>S159+T159</f>
        <v>38550277.780000001</v>
      </c>
      <c r="V159" s="40">
        <v>-611336.6</v>
      </c>
      <c r="W159" s="36">
        <f>U159+V159</f>
        <v>37938941.18</v>
      </c>
      <c r="X159" s="28"/>
      <c r="Y159" s="29">
        <f t="shared" ref="Y159:Y169" si="87">W159+X159</f>
        <v>37938941.18</v>
      </c>
      <c r="Z159" s="28"/>
      <c r="AA159" s="29">
        <f t="shared" ref="AA159:AA169" si="88">Y159+Z159</f>
        <v>37938941.18</v>
      </c>
      <c r="AB159" s="66">
        <v>681300</v>
      </c>
      <c r="AC159" s="29">
        <f t="shared" ref="AC159:AC169" si="89">AA159+AB159</f>
        <v>38620241.18</v>
      </c>
      <c r="AD159" s="66"/>
      <c r="AE159" s="29">
        <f t="shared" ref="AE159:AE169" si="90">AC159+AD159</f>
        <v>38620241.18</v>
      </c>
      <c r="AF159"/>
      <c r="AG159"/>
    </row>
    <row r="160" spans="1:33" ht="30.75" customHeight="1">
      <c r="A160" s="31">
        <v>720</v>
      </c>
      <c r="B160" s="31" t="s">
        <v>304</v>
      </c>
      <c r="C160" s="43" t="s">
        <v>305</v>
      </c>
      <c r="D160" s="49"/>
      <c r="E160" s="37"/>
      <c r="F160" s="26"/>
      <c r="G160" s="36"/>
      <c r="H160" s="26"/>
      <c r="I160" s="36"/>
      <c r="J160" s="63"/>
      <c r="K160" s="40"/>
      <c r="L160" s="26"/>
      <c r="M160" s="36"/>
      <c r="N160" s="26"/>
      <c r="O160" s="36"/>
      <c r="P160" s="26"/>
      <c r="Q160" s="36"/>
      <c r="R160" s="26"/>
      <c r="S160" s="36"/>
      <c r="T160" s="40"/>
      <c r="U160" s="36"/>
      <c r="V160" s="40"/>
      <c r="W160" s="36"/>
      <c r="X160" s="28">
        <v>115000</v>
      </c>
      <c r="Y160" s="29">
        <f t="shared" si="87"/>
        <v>115000</v>
      </c>
      <c r="Z160" s="28"/>
      <c r="AA160" s="29">
        <f t="shared" si="88"/>
        <v>115000</v>
      </c>
      <c r="AB160" s="28"/>
      <c r="AC160" s="29">
        <f t="shared" si="89"/>
        <v>115000</v>
      </c>
      <c r="AD160" s="28"/>
      <c r="AE160" s="29">
        <f t="shared" si="90"/>
        <v>115000</v>
      </c>
      <c r="AF160"/>
      <c r="AG160"/>
    </row>
    <row r="161" spans="1:33" ht="30.75" customHeight="1">
      <c r="A161" s="31">
        <v>735</v>
      </c>
      <c r="B161" s="31" t="s">
        <v>304</v>
      </c>
      <c r="C161" s="43" t="s">
        <v>305</v>
      </c>
      <c r="D161" s="49"/>
      <c r="E161" s="37"/>
      <c r="F161" s="26"/>
      <c r="G161" s="36"/>
      <c r="H161" s="26"/>
      <c r="I161" s="36"/>
      <c r="J161" s="63"/>
      <c r="K161" s="40"/>
      <c r="L161" s="26"/>
      <c r="M161" s="36"/>
      <c r="N161" s="26"/>
      <c r="O161" s="36"/>
      <c r="P161" s="26"/>
      <c r="Q161" s="36">
        <v>360554.1</v>
      </c>
      <c r="R161" s="26">
        <v>260000</v>
      </c>
      <c r="S161" s="36">
        <f>Q161+R161</f>
        <v>620554.1</v>
      </c>
      <c r="T161" s="40">
        <v>3038514.4</v>
      </c>
      <c r="U161" s="36">
        <f>S161+T161</f>
        <v>3659068.5</v>
      </c>
      <c r="V161" s="40">
        <v>37000</v>
      </c>
      <c r="W161" s="36">
        <f>U161+V161</f>
        <v>3696068.5</v>
      </c>
      <c r="X161" s="28"/>
      <c r="Y161" s="29">
        <f t="shared" si="87"/>
        <v>3696068.5</v>
      </c>
      <c r="Z161" s="29"/>
      <c r="AA161" s="29">
        <f t="shared" si="88"/>
        <v>3696068.5</v>
      </c>
      <c r="AB161" s="66">
        <v>3857232.91</v>
      </c>
      <c r="AC161" s="29">
        <f t="shared" si="89"/>
        <v>7553301.4100000001</v>
      </c>
      <c r="AD161" s="29">
        <v>9861452.8800000008</v>
      </c>
      <c r="AE161" s="29">
        <f t="shared" si="90"/>
        <v>17414754.289999999</v>
      </c>
      <c r="AF161"/>
      <c r="AG161"/>
    </row>
    <row r="162" spans="1:33" ht="12" customHeight="1">
      <c r="A162" s="31">
        <v>715</v>
      </c>
      <c r="B162" s="14" t="s">
        <v>306</v>
      </c>
      <c r="C162" s="22" t="s">
        <v>307</v>
      </c>
      <c r="D162" s="23">
        <f t="shared" ref="D162:K162" si="91">D163</f>
        <v>0</v>
      </c>
      <c r="E162" s="23">
        <f t="shared" si="91"/>
        <v>0</v>
      </c>
      <c r="F162" s="23">
        <f t="shared" si="91"/>
        <v>0</v>
      </c>
      <c r="G162" s="23">
        <f t="shared" si="91"/>
        <v>0</v>
      </c>
      <c r="H162" s="23">
        <f t="shared" si="91"/>
        <v>0</v>
      </c>
      <c r="I162" s="23">
        <f t="shared" si="91"/>
        <v>0</v>
      </c>
      <c r="J162" s="24">
        <f t="shared" si="91"/>
        <v>110768</v>
      </c>
      <c r="K162" s="25">
        <f t="shared" si="91"/>
        <v>110768</v>
      </c>
      <c r="L162" s="26"/>
      <c r="M162" s="27">
        <f>M163</f>
        <v>0</v>
      </c>
      <c r="N162" s="17">
        <f>N163</f>
        <v>284579.02</v>
      </c>
      <c r="O162" s="27">
        <f t="shared" ref="O162:O169" si="92">M162+N162</f>
        <v>284579.02</v>
      </c>
      <c r="P162" s="28"/>
      <c r="Q162" s="27">
        <f t="shared" ref="Q162:Q169" si="93">O162+P162</f>
        <v>284579.02</v>
      </c>
      <c r="R162" s="28"/>
      <c r="S162" s="27">
        <f>Q162+R162</f>
        <v>284579.02</v>
      </c>
      <c r="T162" s="28">
        <v>0</v>
      </c>
      <c r="U162" s="27">
        <f>S162+T162</f>
        <v>284579.02</v>
      </c>
      <c r="V162" s="28">
        <v>0</v>
      </c>
      <c r="W162" s="27">
        <f>U162+V162</f>
        <v>284579.02</v>
      </c>
      <c r="X162" s="28"/>
      <c r="Y162" s="29">
        <f t="shared" si="87"/>
        <v>284579.02</v>
      </c>
      <c r="Z162" s="28"/>
      <c r="AA162" s="29">
        <f t="shared" si="88"/>
        <v>284579.02</v>
      </c>
      <c r="AB162" s="28"/>
      <c r="AC162" s="30">
        <f t="shared" si="89"/>
        <v>284579.02</v>
      </c>
      <c r="AD162" s="28"/>
      <c r="AE162" s="30">
        <f t="shared" si="90"/>
        <v>284579.02</v>
      </c>
      <c r="AF162"/>
      <c r="AG162"/>
    </row>
    <row r="163" spans="1:33" ht="31.5" customHeight="1">
      <c r="A163" s="31">
        <v>715</v>
      </c>
      <c r="B163" s="31" t="s">
        <v>308</v>
      </c>
      <c r="C163" s="43" t="s">
        <v>309</v>
      </c>
      <c r="D163" s="23">
        <f t="shared" ref="D163:K163" si="94">D164+D165</f>
        <v>0</v>
      </c>
      <c r="E163" s="23">
        <f t="shared" si="94"/>
        <v>0</v>
      </c>
      <c r="F163" s="23">
        <f t="shared" si="94"/>
        <v>0</v>
      </c>
      <c r="G163" s="23">
        <f t="shared" si="94"/>
        <v>0</v>
      </c>
      <c r="H163" s="23">
        <f t="shared" si="94"/>
        <v>0</v>
      </c>
      <c r="I163" s="23">
        <f t="shared" si="94"/>
        <v>0</v>
      </c>
      <c r="J163" s="24">
        <f t="shared" si="94"/>
        <v>110768</v>
      </c>
      <c r="K163" s="25">
        <f t="shared" si="94"/>
        <v>110768</v>
      </c>
      <c r="L163" s="26"/>
      <c r="M163" s="36">
        <f>M164+M165</f>
        <v>0</v>
      </c>
      <c r="N163" s="26">
        <f>N164</f>
        <v>284579.02</v>
      </c>
      <c r="O163" s="36">
        <f t="shared" si="92"/>
        <v>284579.02</v>
      </c>
      <c r="P163" s="28"/>
      <c r="Q163" s="36">
        <f t="shared" si="93"/>
        <v>284579.02</v>
      </c>
      <c r="R163" s="28"/>
      <c r="S163" s="36">
        <f>Q163+R163</f>
        <v>284579.02</v>
      </c>
      <c r="T163" s="28"/>
      <c r="U163" s="36">
        <f>S163+T163</f>
        <v>284579.02</v>
      </c>
      <c r="V163" s="28"/>
      <c r="W163" s="36">
        <f>U163+V163</f>
        <v>284579.02</v>
      </c>
      <c r="X163" s="28"/>
      <c r="Y163" s="29">
        <f t="shared" si="87"/>
        <v>284579.02</v>
      </c>
      <c r="Z163" s="28"/>
      <c r="AA163" s="29">
        <f t="shared" si="88"/>
        <v>284579.02</v>
      </c>
      <c r="AB163" s="28"/>
      <c r="AC163" s="29">
        <f t="shared" si="89"/>
        <v>284579.02</v>
      </c>
      <c r="AD163" s="28"/>
      <c r="AE163" s="29">
        <f t="shared" si="90"/>
        <v>284579.02</v>
      </c>
      <c r="AF163"/>
      <c r="AG163"/>
    </row>
    <row r="164" spans="1:33" ht="41.25" customHeight="1">
      <c r="A164" s="31">
        <v>715</v>
      </c>
      <c r="B164" s="68" t="s">
        <v>310</v>
      </c>
      <c r="C164" s="43" t="s">
        <v>311</v>
      </c>
      <c r="D164" s="23"/>
      <c r="E164" s="37"/>
      <c r="F164" s="26"/>
      <c r="G164" s="27"/>
      <c r="H164" s="26"/>
      <c r="I164" s="27"/>
      <c r="J164" s="63">
        <v>79268</v>
      </c>
      <c r="K164" s="40">
        <f>D164+J164</f>
        <v>79268</v>
      </c>
      <c r="L164" s="26"/>
      <c r="M164" s="36">
        <v>0</v>
      </c>
      <c r="N164" s="26">
        <v>284579.02</v>
      </c>
      <c r="O164" s="36">
        <f t="shared" si="92"/>
        <v>284579.02</v>
      </c>
      <c r="P164" s="28"/>
      <c r="Q164" s="36">
        <f t="shared" si="93"/>
        <v>284579.02</v>
      </c>
      <c r="R164" s="28"/>
      <c r="S164" s="36">
        <f>Q164+R164</f>
        <v>284579.02</v>
      </c>
      <c r="T164" s="28"/>
      <c r="U164" s="36">
        <f>S164+T164</f>
        <v>284579.02</v>
      </c>
      <c r="V164" s="28"/>
      <c r="W164" s="36">
        <f>U164+V164</f>
        <v>284579.02</v>
      </c>
      <c r="X164" s="28"/>
      <c r="Y164" s="29">
        <f t="shared" si="87"/>
        <v>284579.02</v>
      </c>
      <c r="Z164" s="28"/>
      <c r="AA164" s="29">
        <f t="shared" si="88"/>
        <v>284579.02</v>
      </c>
      <c r="AB164" s="28"/>
      <c r="AC164" s="29">
        <f t="shared" si="89"/>
        <v>284579.02</v>
      </c>
      <c r="AD164" s="28"/>
      <c r="AE164" s="29">
        <f t="shared" si="90"/>
        <v>284579.02</v>
      </c>
      <c r="AF164"/>
      <c r="AG164"/>
    </row>
    <row r="165" spans="1:33" ht="30" hidden="1" customHeight="1">
      <c r="A165" s="31"/>
      <c r="B165" s="68" t="s">
        <v>312</v>
      </c>
      <c r="C165" s="43" t="s">
        <v>313</v>
      </c>
      <c r="D165" s="23"/>
      <c r="E165" s="37"/>
      <c r="F165" s="26"/>
      <c r="G165" s="27"/>
      <c r="H165" s="26"/>
      <c r="I165" s="27"/>
      <c r="J165" s="63">
        <v>31500</v>
      </c>
      <c r="K165" s="39">
        <f>D165+J165</f>
        <v>31500</v>
      </c>
      <c r="L165" s="26"/>
      <c r="M165" s="36"/>
      <c r="N165" s="26"/>
      <c r="O165" s="36">
        <f t="shared" si="92"/>
        <v>0</v>
      </c>
      <c r="P165" s="28"/>
      <c r="Q165" s="36">
        <f t="shared" si="93"/>
        <v>0</v>
      </c>
      <c r="R165" s="28"/>
      <c r="S165" s="36">
        <f>Q165+R165</f>
        <v>0</v>
      </c>
      <c r="T165" s="28"/>
      <c r="U165" s="36">
        <f>S165+T165</f>
        <v>0</v>
      </c>
      <c r="V165" s="28"/>
      <c r="W165" s="36">
        <f>U165+V165</f>
        <v>0</v>
      </c>
      <c r="X165" s="28"/>
      <c r="Y165" s="29">
        <f t="shared" si="87"/>
        <v>0</v>
      </c>
      <c r="Z165" s="28"/>
      <c r="AA165" s="29">
        <f t="shared" si="88"/>
        <v>0</v>
      </c>
      <c r="AB165" s="28"/>
      <c r="AC165" s="29">
        <f t="shared" si="89"/>
        <v>0</v>
      </c>
      <c r="AD165" s="28"/>
      <c r="AE165" s="29">
        <f t="shared" si="90"/>
        <v>0</v>
      </c>
    </row>
    <row r="166" spans="1:33" ht="42.75" customHeight="1">
      <c r="A166" s="31">
        <v>705</v>
      </c>
      <c r="B166" s="14" t="s">
        <v>314</v>
      </c>
      <c r="C166" s="22" t="s">
        <v>315</v>
      </c>
      <c r="D166" s="23"/>
      <c r="E166" s="37"/>
      <c r="F166" s="26"/>
      <c r="G166" s="27"/>
      <c r="H166" s="26"/>
      <c r="I166" s="27"/>
      <c r="J166" s="63"/>
      <c r="K166" s="39">
        <v>0</v>
      </c>
      <c r="L166" s="26">
        <f>L167</f>
        <v>665853</v>
      </c>
      <c r="M166" s="36">
        <f>M167</f>
        <v>0</v>
      </c>
      <c r="N166" s="26"/>
      <c r="O166" s="36">
        <f t="shared" si="92"/>
        <v>0</v>
      </c>
      <c r="P166" s="28"/>
      <c r="Q166" s="36">
        <f t="shared" si="93"/>
        <v>0</v>
      </c>
      <c r="R166" s="66"/>
      <c r="S166" s="27">
        <f>S167</f>
        <v>0</v>
      </c>
      <c r="T166" s="27">
        <f>T167</f>
        <v>17904617</v>
      </c>
      <c r="U166" s="27">
        <f>U167</f>
        <v>17904617</v>
      </c>
      <c r="V166" s="27">
        <f>V167</f>
        <v>7811336.5999999996</v>
      </c>
      <c r="W166" s="27">
        <f>W167</f>
        <v>25715953.600000001</v>
      </c>
      <c r="X166" s="28"/>
      <c r="Y166" s="29">
        <f t="shared" si="87"/>
        <v>25715953.600000001</v>
      </c>
      <c r="Z166" s="28"/>
      <c r="AA166" s="29">
        <f t="shared" si="88"/>
        <v>25715953.600000001</v>
      </c>
      <c r="AB166" s="28"/>
      <c r="AC166" s="30">
        <f t="shared" si="89"/>
        <v>25715953.600000001</v>
      </c>
      <c r="AD166" s="28"/>
      <c r="AE166" s="30">
        <f t="shared" si="90"/>
        <v>25715953.600000001</v>
      </c>
      <c r="AF166"/>
      <c r="AG166"/>
    </row>
    <row r="167" spans="1:33" ht="50.25" customHeight="1">
      <c r="A167" s="31">
        <v>705</v>
      </c>
      <c r="B167" s="31" t="s">
        <v>316</v>
      </c>
      <c r="C167" s="43" t="s">
        <v>317</v>
      </c>
      <c r="D167" s="23"/>
      <c r="E167" s="37"/>
      <c r="F167" s="26"/>
      <c r="G167" s="27"/>
      <c r="H167" s="26"/>
      <c r="I167" s="27"/>
      <c r="J167" s="63"/>
      <c r="K167" s="39">
        <v>0</v>
      </c>
      <c r="L167" s="26">
        <v>665853</v>
      </c>
      <c r="M167" s="36"/>
      <c r="N167" s="26"/>
      <c r="O167" s="36">
        <f t="shared" si="92"/>
        <v>0</v>
      </c>
      <c r="P167" s="28"/>
      <c r="Q167" s="36">
        <f t="shared" si="93"/>
        <v>0</v>
      </c>
      <c r="R167" s="28"/>
      <c r="S167" s="36">
        <f>Q167+R167</f>
        <v>0</v>
      </c>
      <c r="T167" s="36">
        <v>17904617</v>
      </c>
      <c r="U167" s="36">
        <f>S167+T167</f>
        <v>17904617</v>
      </c>
      <c r="V167" s="36">
        <v>7811336.5999999996</v>
      </c>
      <c r="W167" s="36">
        <f>U167+V167</f>
        <v>25715953.600000001</v>
      </c>
      <c r="X167" s="28"/>
      <c r="Y167" s="29">
        <f t="shared" si="87"/>
        <v>25715953.600000001</v>
      </c>
      <c r="Z167" s="28"/>
      <c r="AA167" s="29">
        <f t="shared" si="88"/>
        <v>25715953.600000001</v>
      </c>
      <c r="AB167" s="28"/>
      <c r="AC167" s="29">
        <f t="shared" si="89"/>
        <v>25715953.600000001</v>
      </c>
      <c r="AD167" s="28"/>
      <c r="AE167" s="29">
        <f t="shared" si="90"/>
        <v>25715953.600000001</v>
      </c>
      <c r="AF167"/>
      <c r="AG167"/>
    </row>
    <row r="168" spans="1:33" ht="16.5" customHeight="1">
      <c r="A168" s="31"/>
      <c r="B168" s="68"/>
      <c r="C168" s="45" t="s">
        <v>318</v>
      </c>
      <c r="D168" s="23">
        <f t="shared" ref="D168:K168" si="95">D2</f>
        <v>0</v>
      </c>
      <c r="E168" s="23">
        <f t="shared" si="95"/>
        <v>0</v>
      </c>
      <c r="F168" s="23">
        <f t="shared" si="95"/>
        <v>0</v>
      </c>
      <c r="G168" s="23">
        <f t="shared" si="95"/>
        <v>0</v>
      </c>
      <c r="H168" s="23">
        <f t="shared" si="95"/>
        <v>0</v>
      </c>
      <c r="I168" s="23">
        <f t="shared" si="95"/>
        <v>0</v>
      </c>
      <c r="J168" s="24">
        <f t="shared" si="95"/>
        <v>0</v>
      </c>
      <c r="K168" s="25">
        <f t="shared" si="95"/>
        <v>0</v>
      </c>
      <c r="L168" s="26"/>
      <c r="M168" s="27">
        <f>M9</f>
        <v>76876200</v>
      </c>
      <c r="N168" s="26"/>
      <c r="O168" s="36">
        <f t="shared" si="92"/>
        <v>76876200</v>
      </c>
      <c r="P168" s="28"/>
      <c r="Q168" s="36">
        <f t="shared" si="93"/>
        <v>76876200</v>
      </c>
      <c r="R168" s="28"/>
      <c r="S168" s="36">
        <f>Q168+R168</f>
        <v>76876200</v>
      </c>
      <c r="T168" s="28"/>
      <c r="U168" s="36">
        <f>S168+T168</f>
        <v>76876200</v>
      </c>
      <c r="V168" s="28"/>
      <c r="W168" s="36">
        <f>U168+V168</f>
        <v>76876200</v>
      </c>
      <c r="X168" s="28"/>
      <c r="Y168" s="29">
        <f t="shared" si="87"/>
        <v>76876200</v>
      </c>
      <c r="Z168" s="28"/>
      <c r="AA168" s="29">
        <f t="shared" si="88"/>
        <v>76876200</v>
      </c>
      <c r="AB168" s="28"/>
      <c r="AC168" s="47">
        <f t="shared" si="89"/>
        <v>76876200</v>
      </c>
      <c r="AD168" s="28"/>
      <c r="AE168" s="47">
        <f t="shared" si="90"/>
        <v>76876200</v>
      </c>
      <c r="AF168"/>
      <c r="AG168"/>
    </row>
    <row r="169" spans="1:33">
      <c r="A169" s="14"/>
      <c r="B169" s="14"/>
      <c r="C169" s="22" t="s">
        <v>319</v>
      </c>
      <c r="D169" s="23">
        <f t="shared" ref="D169:K169" si="96">D168+D103+D162</f>
        <v>330000</v>
      </c>
      <c r="E169" s="23">
        <f t="shared" si="96"/>
        <v>0</v>
      </c>
      <c r="F169" s="23">
        <f t="shared" si="96"/>
        <v>0</v>
      </c>
      <c r="G169" s="23">
        <f t="shared" si="96"/>
        <v>330000</v>
      </c>
      <c r="H169" s="23">
        <f t="shared" si="96"/>
        <v>0</v>
      </c>
      <c r="I169" s="23">
        <f t="shared" si="96"/>
        <v>0</v>
      </c>
      <c r="J169" s="24">
        <f t="shared" si="96"/>
        <v>110768</v>
      </c>
      <c r="K169" s="25">
        <f t="shared" si="96"/>
        <v>440768</v>
      </c>
      <c r="L169" s="26" t="e">
        <f>L109+L166</f>
        <v>#REF!</v>
      </c>
      <c r="M169" s="27">
        <f>M110+M168</f>
        <v>636643407.78999996</v>
      </c>
      <c r="N169" s="27">
        <f>N109</f>
        <v>12933398.449999999</v>
      </c>
      <c r="O169" s="27">
        <f t="shared" si="92"/>
        <v>649576806.24000001</v>
      </c>
      <c r="P169" s="17">
        <f>P109</f>
        <v>-1872618</v>
      </c>
      <c r="Q169" s="27">
        <f t="shared" si="93"/>
        <v>647704188.24000001</v>
      </c>
      <c r="R169" s="17">
        <f>R109</f>
        <v>8799616.9399999976</v>
      </c>
      <c r="S169" s="27">
        <f>Q169+R169</f>
        <v>656503805.18000007</v>
      </c>
      <c r="T169" s="17">
        <f>T109</f>
        <v>85593089.330000013</v>
      </c>
      <c r="U169" s="27">
        <f>S169+T169</f>
        <v>742096894.51000011</v>
      </c>
      <c r="V169" s="17">
        <f>V109</f>
        <v>4693718.08</v>
      </c>
      <c r="W169" s="27">
        <f>U169+V169</f>
        <v>746790612.59000015</v>
      </c>
      <c r="X169" s="29">
        <f>X109</f>
        <v>7030605.2199999997</v>
      </c>
      <c r="Y169" s="29">
        <f t="shared" si="87"/>
        <v>753821217.81000018</v>
      </c>
      <c r="Z169" s="29">
        <f>Z109</f>
        <v>605681.90000000072</v>
      </c>
      <c r="AA169" s="29">
        <f t="shared" si="88"/>
        <v>754426899.71000016</v>
      </c>
      <c r="AB169" s="29">
        <f>AB109</f>
        <v>2331271.91</v>
      </c>
      <c r="AC169" s="29">
        <f t="shared" si="89"/>
        <v>756758171.62000012</v>
      </c>
      <c r="AD169" s="29">
        <f>AD109</f>
        <v>10263234.99</v>
      </c>
      <c r="AE169" s="29">
        <f t="shared" si="90"/>
        <v>767021406.61000013</v>
      </c>
      <c r="AF169"/>
      <c r="AG169"/>
    </row>
  </sheetData>
  <mergeCells count="10">
    <mergeCell ref="AD4:AE4"/>
    <mergeCell ref="E5:F5"/>
    <mergeCell ref="B6:C6"/>
    <mergeCell ref="A8:B8"/>
    <mergeCell ref="E1:F1"/>
    <mergeCell ref="O1:P1"/>
    <mergeCell ref="C4:F4"/>
    <mergeCell ref="G4:I4"/>
    <mergeCell ref="L4:M4"/>
    <mergeCell ref="O4:P4"/>
  </mergeCells>
  <pageMargins left="1.1417322834645669" right="0.39370078740157483" top="0.78740157480314965" bottom="0.78740157480314965" header="0.5118110236220472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Zemskoe</cp:lastModifiedBy>
  <cp:revision>36</cp:revision>
  <cp:lastPrinted>2020-12-02T06:01:14Z</cp:lastPrinted>
  <dcterms:created xsi:type="dcterms:W3CDTF">2010-07-01T06:45:52Z</dcterms:created>
  <dcterms:modified xsi:type="dcterms:W3CDTF">2020-12-02T06:14:24Z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