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ума\Desktop\2021\24.03.2021\23.03.201 РЕШЕНИЯ\норм\№ 137 изм в бюджет\"/>
    </mc:Choice>
  </mc:AlternateContent>
  <xr:revisionPtr revIDLastSave="0" documentId="13_ncr:1_{E8AF3498-0645-4645-A64D-494A7FD102C2}" xr6:coauthVersionLast="46" xr6:coauthVersionMax="46" xr10:uidLastSave="{00000000-0000-0000-0000-000000000000}"/>
  <bookViews>
    <workbookView xWindow="-120" yWindow="-120" windowWidth="24240" windowHeight="13140" tabRatio="904" xr2:uid="{00000000-000D-0000-FFFF-FFFF00000000}"/>
  </bookViews>
  <sheets>
    <sheet name="Расшифровка 2021-2023 от 02.03." sheetId="1" r:id="rId1"/>
    <sheet name="Расшифровка 2021-2023_2" sheetId="2" r:id="rId2"/>
    <sheet name="Расшифровка 2021-2023" sheetId="3" r:id="rId3"/>
    <sheet name="Лист1" sheetId="4" r:id="rId4"/>
    <sheet name="Лист2" sheetId="5" r:id="rId5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4" i="1" l="1"/>
  <c r="C35" i="1"/>
  <c r="C157" i="1"/>
  <c r="C154" i="1"/>
  <c r="C151" i="1"/>
  <c r="C148" i="1"/>
  <c r="C20" i="1"/>
  <c r="E97" i="5"/>
  <c r="D97" i="5"/>
  <c r="C97" i="5"/>
  <c r="E79" i="5"/>
  <c r="D79" i="5"/>
  <c r="C79" i="5"/>
  <c r="E76" i="5"/>
  <c r="E75" i="5" s="1"/>
  <c r="E103" i="5" s="1"/>
  <c r="D76" i="5"/>
  <c r="D75" i="5" s="1"/>
  <c r="D103" i="5" s="1"/>
  <c r="C76" i="5"/>
  <c r="C75" i="5" s="1"/>
  <c r="E71" i="5"/>
  <c r="E70" i="5" s="1"/>
  <c r="E69" i="5" s="1"/>
  <c r="D71" i="5"/>
  <c r="C71" i="5"/>
  <c r="C70" i="5" s="1"/>
  <c r="C69" i="5" s="1"/>
  <c r="D70" i="5"/>
  <c r="D69" i="5" s="1"/>
  <c r="E66" i="5"/>
  <c r="D66" i="5"/>
  <c r="C66" i="5"/>
  <c r="C63" i="5"/>
  <c r="C60" i="5"/>
  <c r="C57" i="5"/>
  <c r="C54" i="5"/>
  <c r="C51" i="5"/>
  <c r="C48" i="5"/>
  <c r="C45" i="5"/>
  <c r="C42" i="5"/>
  <c r="C39" i="5"/>
  <c r="C36" i="5"/>
  <c r="C33" i="5"/>
  <c r="E28" i="5"/>
  <c r="D28" i="5"/>
  <c r="C28" i="5"/>
  <c r="E27" i="5"/>
  <c r="E25" i="5" s="1"/>
  <c r="D27" i="5"/>
  <c r="D102" i="5" s="1"/>
  <c r="C27" i="5"/>
  <c r="C102" i="5" s="1"/>
  <c r="E21" i="5"/>
  <c r="E18" i="5" s="1"/>
  <c r="D21" i="5"/>
  <c r="C21" i="5"/>
  <c r="C18" i="5" s="1"/>
  <c r="D18" i="5"/>
  <c r="E15" i="5"/>
  <c r="D15" i="5"/>
  <c r="C15" i="5"/>
  <c r="D161" i="3"/>
  <c r="C161" i="3"/>
  <c r="E156" i="3"/>
  <c r="D156" i="3"/>
  <c r="C156" i="3"/>
  <c r="E138" i="3"/>
  <c r="D138" i="3"/>
  <c r="C138" i="3"/>
  <c r="E135" i="3"/>
  <c r="E134" i="3" s="1"/>
  <c r="D135" i="3"/>
  <c r="D134" i="3" s="1"/>
  <c r="C135" i="3"/>
  <c r="C134" i="3" s="1"/>
  <c r="E130" i="3"/>
  <c r="E129" i="3" s="1"/>
  <c r="E128" i="3" s="1"/>
  <c r="D130" i="3"/>
  <c r="C130" i="3"/>
  <c r="C129" i="3" s="1"/>
  <c r="C128" i="3" s="1"/>
  <c r="D129" i="3"/>
  <c r="D128" i="3" s="1"/>
  <c r="E125" i="3"/>
  <c r="D125" i="3"/>
  <c r="C125" i="3"/>
  <c r="C122" i="3"/>
  <c r="C119" i="3"/>
  <c r="C116" i="3"/>
  <c r="C113" i="3"/>
  <c r="C110" i="3"/>
  <c r="C107" i="3"/>
  <c r="C104" i="3"/>
  <c r="C101" i="3"/>
  <c r="C98" i="3"/>
  <c r="C95" i="3"/>
  <c r="C92" i="3"/>
  <c r="C89" i="3"/>
  <c r="C86" i="3"/>
  <c r="C83" i="3"/>
  <c r="C80" i="3"/>
  <c r="C77" i="3"/>
  <c r="C74" i="3"/>
  <c r="C71" i="3"/>
  <c r="C68" i="3"/>
  <c r="C65" i="3"/>
  <c r="C62" i="3"/>
  <c r="D59" i="3"/>
  <c r="C59" i="3"/>
  <c r="D56" i="3"/>
  <c r="C56" i="3"/>
  <c r="C53" i="3"/>
  <c r="C50" i="3"/>
  <c r="C47" i="3"/>
  <c r="C44" i="3"/>
  <c r="C41" i="3"/>
  <c r="C38" i="3"/>
  <c r="C35" i="3"/>
  <c r="C32" i="3"/>
  <c r="E30" i="3"/>
  <c r="D30" i="3"/>
  <c r="C30" i="3"/>
  <c r="E29" i="3"/>
  <c r="E161" i="3" s="1"/>
  <c r="D29" i="3"/>
  <c r="C29" i="3"/>
  <c r="C27" i="3" s="1"/>
  <c r="D27" i="3"/>
  <c r="E23" i="3"/>
  <c r="E20" i="3" s="1"/>
  <c r="D23" i="3"/>
  <c r="D20" i="3" s="1"/>
  <c r="D19" i="3" s="1"/>
  <c r="C23" i="3"/>
  <c r="C20" i="3" s="1"/>
  <c r="C19" i="3" s="1"/>
  <c r="E17" i="3"/>
  <c r="D17" i="3"/>
  <c r="C17" i="3"/>
  <c r="E162" i="2"/>
  <c r="E157" i="2"/>
  <c r="D157" i="2"/>
  <c r="C157" i="2"/>
  <c r="E139" i="2"/>
  <c r="D139" i="2"/>
  <c r="E136" i="2"/>
  <c r="E135" i="2" s="1"/>
  <c r="D136" i="2"/>
  <c r="D135" i="2" s="1"/>
  <c r="D163" i="2" s="1"/>
  <c r="C136" i="2"/>
  <c r="C135" i="2"/>
  <c r="C163" i="2" s="1"/>
  <c r="E131" i="2"/>
  <c r="D131" i="2"/>
  <c r="D130" i="2" s="1"/>
  <c r="D129" i="2" s="1"/>
  <c r="C131" i="2"/>
  <c r="C130" i="2" s="1"/>
  <c r="C129" i="2" s="1"/>
  <c r="E130" i="2"/>
  <c r="E129" i="2" s="1"/>
  <c r="E126" i="2"/>
  <c r="D126" i="2"/>
  <c r="C126" i="2"/>
  <c r="C123" i="2"/>
  <c r="C120" i="2"/>
  <c r="C117" i="2"/>
  <c r="C114" i="2"/>
  <c r="C111" i="2"/>
  <c r="C108" i="2"/>
  <c r="C105" i="2"/>
  <c r="C102" i="2"/>
  <c r="C99" i="2"/>
  <c r="C96" i="2"/>
  <c r="C93" i="2"/>
  <c r="C90" i="2"/>
  <c r="C87" i="2"/>
  <c r="C84" i="2"/>
  <c r="C81" i="2"/>
  <c r="C78" i="2"/>
  <c r="C75" i="2"/>
  <c r="C72" i="2"/>
  <c r="C69" i="2"/>
  <c r="C66" i="2"/>
  <c r="C63" i="2"/>
  <c r="D60" i="2"/>
  <c r="C60" i="2"/>
  <c r="D57" i="2"/>
  <c r="C57" i="2"/>
  <c r="C54" i="2"/>
  <c r="C51" i="2"/>
  <c r="C48" i="2"/>
  <c r="C45" i="2"/>
  <c r="C42" i="2"/>
  <c r="C39" i="2"/>
  <c r="C36" i="2"/>
  <c r="C33" i="2"/>
  <c r="E31" i="2"/>
  <c r="D31" i="2"/>
  <c r="C31" i="2"/>
  <c r="E30" i="2"/>
  <c r="D30" i="2"/>
  <c r="D162" i="2" s="1"/>
  <c r="C30" i="2"/>
  <c r="C162" i="2" s="1"/>
  <c r="C160" i="2" s="1"/>
  <c r="C164" i="2" s="1"/>
  <c r="E28" i="2"/>
  <c r="E24" i="2"/>
  <c r="E20" i="2" s="1"/>
  <c r="E19" i="2" s="1"/>
  <c r="D24" i="2"/>
  <c r="D20" i="2" s="1"/>
  <c r="C24" i="2"/>
  <c r="C20" i="2"/>
  <c r="E17" i="2"/>
  <c r="D17" i="2"/>
  <c r="C17" i="2"/>
  <c r="E191" i="1"/>
  <c r="D191" i="1"/>
  <c r="C191" i="1"/>
  <c r="E173" i="1"/>
  <c r="D173" i="1"/>
  <c r="E170" i="1"/>
  <c r="D170" i="1"/>
  <c r="D169" i="1" s="1"/>
  <c r="C170" i="1"/>
  <c r="E165" i="1"/>
  <c r="E164" i="1" s="1"/>
  <c r="E163" i="1" s="1"/>
  <c r="D165" i="1"/>
  <c r="D164" i="1" s="1"/>
  <c r="D163" i="1" s="1"/>
  <c r="C165" i="1"/>
  <c r="C164" i="1" s="1"/>
  <c r="C163" i="1" s="1"/>
  <c r="E160" i="1"/>
  <c r="D160" i="1"/>
  <c r="C160" i="1"/>
  <c r="C145" i="1"/>
  <c r="C142" i="1"/>
  <c r="C139" i="1"/>
  <c r="C136" i="1"/>
  <c r="C133" i="1"/>
  <c r="C130" i="1"/>
  <c r="C127" i="1"/>
  <c r="C124" i="1"/>
  <c r="C121" i="1"/>
  <c r="C118" i="1"/>
  <c r="C115" i="1"/>
  <c r="C112" i="1"/>
  <c r="C109" i="1"/>
  <c r="C106" i="1"/>
  <c r="C103" i="1"/>
  <c r="C100" i="1"/>
  <c r="C97" i="1"/>
  <c r="C94" i="1"/>
  <c r="C91" i="1"/>
  <c r="C88" i="1"/>
  <c r="C85" i="1"/>
  <c r="C82" i="1"/>
  <c r="C79" i="1"/>
  <c r="C76" i="1"/>
  <c r="C73" i="1"/>
  <c r="C70" i="1"/>
  <c r="C67" i="1"/>
  <c r="D64" i="1"/>
  <c r="C64" i="1"/>
  <c r="D61" i="1"/>
  <c r="C61" i="1"/>
  <c r="C58" i="1"/>
  <c r="C55" i="1"/>
  <c r="C52" i="1"/>
  <c r="C49" i="1"/>
  <c r="C46" i="1"/>
  <c r="C43" i="1"/>
  <c r="C40" i="1"/>
  <c r="C37" i="1"/>
  <c r="E35" i="1"/>
  <c r="D35" i="1"/>
  <c r="E34" i="1"/>
  <c r="E196" i="1" s="1"/>
  <c r="D34" i="1"/>
  <c r="D196" i="1" s="1"/>
  <c r="E28" i="1"/>
  <c r="E20" i="1" s="1"/>
  <c r="D28" i="1"/>
  <c r="D20" i="1" s="1"/>
  <c r="E17" i="1"/>
  <c r="D17" i="1"/>
  <c r="C17" i="1"/>
  <c r="C32" i="1" l="1"/>
  <c r="D32" i="1"/>
  <c r="C169" i="1"/>
  <c r="D19" i="1"/>
  <c r="E169" i="1"/>
  <c r="E197" i="1" s="1"/>
  <c r="E194" i="1" s="1"/>
  <c r="E198" i="1" s="1"/>
  <c r="C196" i="1"/>
  <c r="D19" i="2"/>
  <c r="D160" i="2"/>
  <c r="D164" i="2" s="1"/>
  <c r="E163" i="2"/>
  <c r="C162" i="3"/>
  <c r="C163" i="3"/>
  <c r="D197" i="1"/>
  <c r="D194" i="1" s="1"/>
  <c r="D198" i="1" s="1"/>
  <c r="E164" i="2"/>
  <c r="D162" i="3"/>
  <c r="C159" i="3"/>
  <c r="E17" i="5"/>
  <c r="D100" i="5"/>
  <c r="D104" i="5" s="1"/>
  <c r="C19" i="2"/>
  <c r="E160" i="2"/>
  <c r="E162" i="3"/>
  <c r="E159" i="3" s="1"/>
  <c r="E163" i="3" s="1"/>
  <c r="D159" i="3"/>
  <c r="D163" i="3" s="1"/>
  <c r="D17" i="5"/>
  <c r="C103" i="5"/>
  <c r="C100" i="5" s="1"/>
  <c r="C104" i="5" s="1"/>
  <c r="E32" i="1"/>
  <c r="E27" i="3"/>
  <c r="E19" i="3" s="1"/>
  <c r="C28" i="2"/>
  <c r="D25" i="5"/>
  <c r="E102" i="5"/>
  <c r="E100" i="5" s="1"/>
  <c r="E104" i="5" s="1"/>
  <c r="C25" i="5"/>
  <c r="C17" i="5" s="1"/>
  <c r="D28" i="2"/>
  <c r="C19" i="1" l="1"/>
  <c r="C197" i="1"/>
  <c r="E19" i="1"/>
  <c r="C194" i="1"/>
  <c r="C198" i="1" s="1"/>
</calcChain>
</file>

<file path=xl/sharedStrings.xml><?xml version="1.0" encoding="utf-8"?>
<sst xmlns="http://schemas.openxmlformats.org/spreadsheetml/2006/main" count="634" uniqueCount="151">
  <si>
    <t>Приложение 8</t>
  </si>
  <si>
    <t>к решению Думы</t>
  </si>
  <si>
    <t>Гайнского муниципального округа</t>
  </si>
  <si>
    <t>от ________№___</t>
  </si>
  <si>
    <t xml:space="preserve">                                                   Распределение средств</t>
  </si>
  <si>
    <t xml:space="preserve">      дорожного фонда Гайнского муниципального округа на 2021-2023 годы </t>
  </si>
  <si>
    <t>рублей</t>
  </si>
  <si>
    <t>Наименование муниципальной программы, направление расходов</t>
  </si>
  <si>
    <t>Источники</t>
  </si>
  <si>
    <t>Акцизы на нефтепродукты</t>
  </si>
  <si>
    <t>Транспортный налог</t>
  </si>
  <si>
    <t>Субсидия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</si>
  <si>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Иные источники формирования муниципального дорожного фонда</t>
  </si>
  <si>
    <t>Итого источников</t>
  </si>
  <si>
    <t>Расходы</t>
  </si>
  <si>
    <t>Муниципальная программа «Муниципальные дороги Гайнского муниципального округа»</t>
  </si>
  <si>
    <r>
      <rPr>
        <sz val="10"/>
        <color rgb="FF000000"/>
        <rFont val="Times New Roman"/>
        <family val="1"/>
        <charset val="204"/>
      </rPr>
      <t>Основное мероприятие "</t>
    </r>
    <r>
      <rPr>
        <sz val="10"/>
        <color rgb="FF00000A"/>
        <rFont val="Times New Roman"/>
        <family val="1"/>
        <charset val="204"/>
      </rPr>
      <t>Обеспечение безопасности на муниципальных автомобильных дорогах Гайнского муниципального округа</t>
    </r>
    <r>
      <rPr>
        <sz val="10"/>
        <color rgb="FF000000"/>
        <rFont val="Times New Roman"/>
        <family val="1"/>
        <charset val="204"/>
      </rPr>
      <t>"</t>
    </r>
  </si>
  <si>
    <t>Разработки проектов ОДД, схем дислокации дорожных на автомобильные дороги: «Давыдово-Жемчужный»;
«Иванчино-Чуртан»; «Усть-Весляна – Сейва»;
подъезд к д. Тиуново; «берег р. Кама-п. В-Старица – п. Луным – п. Лель»</t>
  </si>
  <si>
    <t>Разработки технических паспортов на автомобильные дороги: «Давыдово-Жемчужный»;
«Иванчино-Чуртан»; «Усть-Весляна – Сейва»;
подъезд к д. Тиуново; «берег р. Кама-п. В-Старица – п. Луным – п. Лель»</t>
  </si>
  <si>
    <t>Выполнение работ по устройству водопропускных труб в п. Гайны; подсыпке асфальтовой крошкой автомобильной дороги по ул. Коммунистическая п. Гайны; установке дорожных знаков в п. Гайны, на автомобильной дороге «Усть-Черная - Керос»; монтаж искусственной дорожной неровности по ул. Коммунистисеская  п. Гайны</t>
  </si>
  <si>
    <t>Выполнение работ по ремонту верхнего настила моста р. Нисть на автомобильной дороге «Иванчино - Красный Яр»</t>
  </si>
  <si>
    <t>40012,00</t>
  </si>
  <si>
    <t>Оказание услуг на проведение строительного контроля по объекту: «Выполнение работ по ремонту автомобильной дороги по ул. Коммунистическая, ул. Дзержинского, п. Гайны - 0,700 км»</t>
  </si>
  <si>
    <t>512797,39</t>
  </si>
  <si>
    <t>Разработки проектов ОДД, схем дислокации дорожных, технических паспортов на автомобильные дороги по ул. Коммунистическая, ул. Дзержинского</t>
  </si>
  <si>
    <t>Нераспределенный резерв</t>
  </si>
  <si>
    <t>в том числе:</t>
  </si>
  <si>
    <t>средства краевого бюджета</t>
  </si>
  <si>
    <t>средства местного бюджета</t>
  </si>
  <si>
    <t>Основное мероприятие "Ремонт автомобильных дорог местного значения с софинансированием из Дорожного фонда Пермского края"</t>
  </si>
  <si>
    <t>из них:</t>
  </si>
  <si>
    <t>Ремонт автомобильной дороги по ул. Луговая, д. Елево -   0,519 км</t>
  </si>
  <si>
    <t>Ремонт автомобильной дороги по ул. Луговая,  п. Харино — 0,430 км</t>
  </si>
  <si>
    <t xml:space="preserve">Ремонт автомобильной дороги по ул. Сплавщиков, п. Харино - 0,700 км </t>
  </si>
  <si>
    <t>Ремонт автомобильной дороги по ул. Созонова, п. Гайны – 100 м</t>
  </si>
  <si>
    <t xml:space="preserve">Ремонт автомобильной дороги по ул. Советская, п. Гайны -   0,160 км </t>
  </si>
  <si>
    <t xml:space="preserve">Ремонт автомобильной дороги по пер. Колхозный, п. Гайны — 0,258 км </t>
  </si>
  <si>
    <t>Ремонт автомобильной дороги по ул. Кирова, п. Гайны - 0,300 км</t>
  </si>
  <si>
    <t xml:space="preserve">Ремонт автомобильной дороги по ул. Маяковского - 0,400 км, пер. Кирпичный - 0,140 км, п. Гайны </t>
  </si>
  <si>
    <t xml:space="preserve">Ремонт автомобильной дороги по ул. Гражданская, п. Гайны -   0,650 км </t>
  </si>
  <si>
    <t xml:space="preserve">Ремонт автомобильной дороги по ул. Полевая, п. Гайны - 0,240 км </t>
  </si>
  <si>
    <t>Ремонт автомобильной дороги по ул. Пролетарская п. Гайны – 0,140 км</t>
  </si>
  <si>
    <t xml:space="preserve">Ремонт автомобильной дороги по пер. Пионерский, п. Гайны - 0,160 км </t>
  </si>
  <si>
    <t>Ремонт автомобильной дороги по пер. Школьный, п. Сергеевский - 0,180 км</t>
  </si>
  <si>
    <t>Ремонт автомобильной дороги по ул. Ленина, п. Гайны — 0,300 км</t>
  </si>
  <si>
    <t xml:space="preserve">Ремонт автомобильной дороги по пер. Клубный, п. Гайны -    0,320 км </t>
  </si>
  <si>
    <t xml:space="preserve">Ремонт автомобильной дороги по ул. Коммунистическая, ул. Дзержинского, п. Гайны -0,700 км  </t>
  </si>
  <si>
    <t>Ремонт автомобильной дороги по ул. Луговая, д. Данилово — 0,635 км</t>
  </si>
  <si>
    <t>Ремонт автомобильной дороги по ул. Подгорная, д. Иванчино -  0,310 км</t>
  </si>
  <si>
    <t>Ремонт автомобильной дороги по ул. Ленина, п. Кебраты — 0,280 км</t>
  </si>
  <si>
    <t xml:space="preserve">Ремонт автомобильной дороги по ул. Западная, п. Сейва - 0,200 км </t>
  </si>
  <si>
    <t>Ремонт автомобильной дороги по ул. Созонова, п. Оныл - 0,450 км</t>
  </si>
  <si>
    <t>Ремонт автомобильной дороги по ул. Набережная, п. Серебрянка – 0,200 км</t>
  </si>
  <si>
    <t xml:space="preserve">Ремонт автомобильной дороги по ул. Юбилейная, п. Керос - 0,100 км </t>
  </si>
  <si>
    <t xml:space="preserve">Ремонт автомобильной дороги по ул. Кунгурская, п. Касимовка - 0,450 км </t>
  </si>
  <si>
    <t>Ремонт автомобильной дороги «д. Давыдово - п. Жемчужный» -1,200 км</t>
  </si>
  <si>
    <t>Ремонт автомобильной дороги «Усть-Весляна – Сейва» - 0,600 км</t>
  </si>
  <si>
    <t>Ремонт автомобильной дороги «д. Иванчино – п. Чуртан» - 0,480 км</t>
  </si>
  <si>
    <t>Ремонт автомобильной дороги «Иванчино - Красный Яр» - 0,600 км</t>
  </si>
  <si>
    <t>Ремонт подъездной автомобильной дороги к п. Оныл — 0,460  км</t>
  </si>
  <si>
    <t>Ремонт автомобильной дороги «Гайны - Касимовка»</t>
  </si>
  <si>
    <t>Изготовление проектно-сметной документации на строительство улично-дорожной сети микрорайонов «Новоселы», «Молодежный» п. Гайны</t>
  </si>
  <si>
    <t>Ремонт автомобильной дороги по ул. Гражданская, п. Гайны -   0,710 км</t>
  </si>
  <si>
    <t>84700,58</t>
  </si>
  <si>
    <t>Ремонт моста через р. Дозовка, ремонт моста через р. Лупья автомобильной дороги общего пользования местного значения «Давыдово –Жемчужный»</t>
  </si>
  <si>
    <t>Ремонт моста р. Ручь автомобильной дороги общего пользования местного значения «Усть-Черная – Керос»</t>
  </si>
  <si>
    <t>Ремонт  водопропускных труб на автомобильной дороги общего пользования местного значения «Подъезд к п. Шордын»</t>
  </si>
  <si>
    <t>Ремонт моста через Ручей, ремонт моста через Чертово озеро автомобильной дороги общего пользования местного значения «урочище Лугдын - п. Кебраты»</t>
  </si>
  <si>
    <t>Ремонт автомобильной дороги "д. Иванчино - п. Чуртан" протяженностью 1,116км</t>
  </si>
  <si>
    <t>Основное мероприятие "Ремонт автомобильных дорог местного значения в границах населенных пунктов с софинансированием из Дорожного фонда Пермского края"</t>
  </si>
  <si>
    <t>Ремонт автомобильных дорог местного значения в границах населенных пунктов с софинансированием из Дорожного фонда Пермского края</t>
  </si>
  <si>
    <t>Закупка товаров, работ и услуг для обеспечения  государственных (муниципальных) нужд</t>
  </si>
  <si>
    <t>0,00</t>
  </si>
  <si>
    <t>Основное мероприятие "Содержание муниципальных автомобильных дорог"</t>
  </si>
  <si>
    <t>Строительство и содержание переправ</t>
  </si>
  <si>
    <t xml:space="preserve">
Урочище Лугдын
</t>
  </si>
  <si>
    <t>Р-н п. Касимовка</t>
  </si>
  <si>
    <t>Содержание муниципальных автомобильных дорог</t>
  </si>
  <si>
    <t>Берег р. Кама – В. Старица – Луным – Лель, п. В-Старица, 
п. Луным, п. Лель</t>
  </si>
  <si>
    <t>Иванчино-Чуртан, 
п. Чуртан</t>
  </si>
  <si>
    <t>подъезд к д. Тиуново,
д. Тиуново,
д. Базуево,
 д. Шипицино</t>
  </si>
  <si>
    <t>п. Усть – Весляна – п. Сейва (п.Усть-Весляна-Пугвин мыс),
п. Усть-Весляна,
п. Пугвин Мыс,
п. Сейва</t>
  </si>
  <si>
    <t>Ур. Лугдын-п. Кебраты (с 0+300+4+600), п. Кебраты-п. В-Будым, Подьезд к п.Шордын,
п.Кебраты,
п. Шордын,
п. Верхний Будым</t>
  </si>
  <si>
    <t>Подьезд к п. Сосновая, 
п. Сосновая, 
Подъезд к п. Оныл,
п. Оныл, п.Серебрянка</t>
  </si>
  <si>
    <t>д. Давыдово-п. Жемчужный, 
п. Жемчужный</t>
  </si>
  <si>
    <t>п. Гайны-п.Касимовка, подъезд к Елёво, Подъезд к Чажегово- Васькино,
п. Харино,
п. Касимовка,
д. Елево,
д. Васькино,
д. Чажегово</t>
  </si>
  <si>
    <t>п.Усть-Черная-п.Керос,
п. Керос,
п. Усть-Черная</t>
  </si>
  <si>
    <t>Иванчино-Красный Яр,
д. Иванчино,
п. Красный Яр</t>
  </si>
  <si>
    <t>Подьезд к д Имасы,
п. Сергеевский,
п. Имасы</t>
  </si>
  <si>
    <t>п. Гайны</t>
  </si>
  <si>
    <t>д. Данилово</t>
  </si>
  <si>
    <t>п. Шумино</t>
  </si>
  <si>
    <t>п. Усть-Чукурья</t>
  </si>
  <si>
    <t>д. Тыла</t>
  </si>
  <si>
    <t>д. Анкудиново</t>
  </si>
  <si>
    <t>Всего расходов</t>
  </si>
  <si>
    <t>Отклонение</t>
  </si>
  <si>
    <t>Основное мероприятие "Содержание автомобильных дорог местного значения в границах населенных пуктов"</t>
  </si>
  <si>
    <t>Содержание автомобильных дорог местного значения в границах населенных пуктов</t>
  </si>
  <si>
    <t>Приложение 9</t>
  </si>
  <si>
    <t xml:space="preserve">                     дорожного фонда Гайнского муниципального округа на 2021-2023 годы </t>
  </si>
  <si>
    <t>Приложение 10</t>
  </si>
  <si>
    <t>Ремонт автомобильной дороги по ул. Луговая,  п. Харино - 0,480 км</t>
  </si>
  <si>
    <r>
      <rPr>
        <sz val="11"/>
        <color rgb="FF000000"/>
        <rFont val="Times New Roman"/>
        <family val="1"/>
        <charset val="204"/>
      </rPr>
      <t>Ремонт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автомобильной дороги по ул. Советская, п. Гайны -   0,190 км </t>
    </r>
  </si>
  <si>
    <r>
      <rPr>
        <sz val="11"/>
        <color rgb="FF000000"/>
        <rFont val="Times New Roman"/>
        <family val="1"/>
        <charset val="204"/>
      </rPr>
      <t>Ремонт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автомобильной дороги по ул. Колхозная, п. Гайны -     0,258 км </t>
    </r>
  </si>
  <si>
    <r>
      <rPr>
        <sz val="11"/>
        <color rgb="FF000000"/>
        <rFont val="Times New Roman"/>
        <family val="1"/>
        <charset val="204"/>
      </rPr>
      <t>Ремонт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автомобильной дороги по ул. Кирова, п. Гайны - 0,300 км</t>
    </r>
  </si>
  <si>
    <t xml:space="preserve">Ремонт автомобильной дороги по ул. Маяковского - 0,400 км, пер. Кирпичный - 0,140 км,   п. Гайны </t>
  </si>
  <si>
    <r>
      <rPr>
        <sz val="11"/>
        <color rgb="FF000000"/>
        <rFont val="Times New Roman"/>
        <family val="1"/>
        <charset val="204"/>
      </rPr>
      <t>Ремонт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автомобильной дороги по ул. Гражданская, п. Гайны -   0,650 км </t>
    </r>
  </si>
  <si>
    <r>
      <rPr>
        <sz val="11"/>
        <color rgb="FF000000"/>
        <rFont val="Times New Roman"/>
        <family val="1"/>
        <charset val="204"/>
      </rPr>
      <t>Ремонт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автомобильной дороги по ул. Полевая, п. Гайны - 0,240 км </t>
    </r>
  </si>
  <si>
    <r>
      <rPr>
        <sz val="11"/>
        <color rgb="FF000000"/>
        <rFont val="Times New Roman"/>
        <family val="1"/>
        <charset val="204"/>
      </rPr>
      <t>Ремонт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автомобильной дороги по пер. Пионерский, п. Гайны - 0,160 км </t>
    </r>
  </si>
  <si>
    <r>
      <rPr>
        <sz val="11"/>
        <color rgb="FF000000"/>
        <rFont val="Times New Roman"/>
        <family val="1"/>
        <charset val="204"/>
      </rPr>
      <t>Ремонт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автомобильной дороги по пер. Школьный, п. Сергеевский - 0,180 км</t>
    </r>
  </si>
  <si>
    <r>
      <rPr>
        <sz val="11"/>
        <color rgb="FF000000"/>
        <rFont val="Times New Roman"/>
        <family val="1"/>
        <charset val="204"/>
      </rPr>
      <t>Ремонт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автомобильной дороги по ул. Ленина, п. Гайны - 0,500 км</t>
    </r>
  </si>
  <si>
    <r>
      <rPr>
        <sz val="11"/>
        <color rgb="FF000000"/>
        <rFont val="Times New Roman"/>
        <family val="1"/>
        <charset val="204"/>
      </rPr>
      <t>Ремонт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автомобильной дороги по пер. Клубный, п. Гайны -    0,320 км </t>
    </r>
  </si>
  <si>
    <r>
      <rPr>
        <sz val="11"/>
        <color rgb="FF000000"/>
        <rFont val="Times New Roman"/>
        <family val="1"/>
        <charset val="204"/>
      </rPr>
      <t>Ремонт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автомобильной дороги по ул. Коммунистическая, ул. Дзержинского, п. Гайны  </t>
    </r>
  </si>
  <si>
    <r>
      <rPr>
        <sz val="11"/>
        <color rgb="FF000000"/>
        <rFont val="Times New Roman"/>
        <family val="1"/>
        <charset val="204"/>
      </rPr>
      <t>Ремонт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автомобильной дороги по ул. Луговая, д. Данилово - 0,450 км</t>
    </r>
  </si>
  <si>
    <r>
      <rPr>
        <sz val="11"/>
        <color rgb="FF000000"/>
        <rFont val="Times New Roman"/>
        <family val="1"/>
        <charset val="204"/>
      </rPr>
      <t>Ремонт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автомобильной дороги по ул. Подгорная, д. Иванчино -  0,310 км</t>
    </r>
  </si>
  <si>
    <r>
      <rPr>
        <sz val="11"/>
        <color rgb="FF000000"/>
        <rFont val="Times New Roman"/>
        <family val="1"/>
        <charset val="204"/>
      </rPr>
      <t>Ремонт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автомобильной дороги по ул. Ленина, п. Кебраты - 0,300 км</t>
    </r>
  </si>
  <si>
    <r>
      <rPr>
        <sz val="11"/>
        <color rgb="FF000000"/>
        <rFont val="Times New Roman"/>
        <family val="1"/>
        <charset val="204"/>
      </rPr>
      <t>Ремонт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автомобильной дороги по ул. Западная, п. Сейва - 0,200 км </t>
    </r>
  </si>
  <si>
    <r>
      <rPr>
        <sz val="11"/>
        <color rgb="FF000000"/>
        <rFont val="Times New Roman"/>
        <family val="1"/>
        <charset val="204"/>
      </rPr>
      <t>Ремонт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автомобильной дороги по ул. Созонова, п. Оныл - 0,450 км</t>
    </r>
  </si>
  <si>
    <r>
      <rPr>
        <sz val="11"/>
        <color rgb="FF000000"/>
        <rFont val="Times New Roman"/>
        <family val="1"/>
        <charset val="204"/>
      </rPr>
      <t>Ремонт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автомобильной дороги по ул. Юбилейная, п. Керос - 0,100 км </t>
    </r>
  </si>
  <si>
    <r>
      <rPr>
        <sz val="11"/>
        <color rgb="FF000000"/>
        <rFont val="Times New Roman"/>
        <family val="1"/>
        <charset val="204"/>
      </rPr>
      <t>Ремонт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автомобильной дороги по ул. Кунгурская, п. Касимовка - 0,450 км </t>
    </r>
  </si>
  <si>
    <t xml:space="preserve">Ремонт автомобильной дороги «д. Давыдово - п. Жемчужный» </t>
  </si>
  <si>
    <t>Ремонт автомобильной дороги «Усть-Весляна – Сейва»</t>
  </si>
  <si>
    <t>Ремонт автомобильной дороги «д. Иванчино – п. Чуртан»</t>
  </si>
  <si>
    <t>Ремонт автомобильной дороги «Иванчино - Красный Яр» - 0,900 км</t>
  </si>
  <si>
    <t>Ремонт подъездной автомобильной дороги к п. Оныл - 0,800  км</t>
  </si>
  <si>
    <t>Приложение к проекту решения</t>
  </si>
  <si>
    <t xml:space="preserve">                                                                   Бюджетные ассигнования муниципального</t>
  </si>
  <si>
    <t xml:space="preserve">                                                            дорожного фонда Гайнского муниципального округа</t>
  </si>
  <si>
    <t>Наименование источника/расходов</t>
  </si>
  <si>
    <t>Проект на 2021 год и на плановый период 2022 и 2023 годов</t>
  </si>
  <si>
    <t>Ремонт моста через р. Пугва на км 16+700 автомобильной дороги "п. Усть-Весляна-п. Сейва"</t>
  </si>
  <si>
    <t>762 305,22</t>
  </si>
  <si>
    <t>Устройство временных пешеходных сходов (трапов) на мост р. Дозовка автомобильной дороги «Давыдово - Жемчужный» протяженностью 16 п.м.</t>
  </si>
  <si>
    <t>Восстановление размытого деревянного моста через ручей км 9+320 автомобильной дороги «Давыдово - Жемчужный» протяженностью 0,010 км</t>
  </si>
  <si>
    <t>Восстановление размытых объездов мостов автомобильной дороги «Усть-Весляна - Сейва» протяженностью 0,020 км</t>
  </si>
  <si>
    <t>Восстановление размытых участков автомобильной дороги «Усть-Черная – Керос» протяженностью 0,065 км</t>
  </si>
  <si>
    <t>Устройство временного проезда на км 41+500 автомобильной дороги «Усть-Черная – Керос» протяженностью 0,065 км</t>
  </si>
  <si>
    <t xml:space="preserve">Восстановление участков автомобильной дороги  «Давыдово - Жемчужный» протяженностью 0,450 км   </t>
  </si>
  <si>
    <t xml:space="preserve">Восстановление участков автомобильной дороги  «берег р. Кама – Верхняя-Старица – Луным – Лель» протяженностью 0,500 км   </t>
  </si>
  <si>
    <t xml:space="preserve">Восстановление участков автомобильной дороги «ур. Лугдын-Кебраты» протяженностью 1,050 км  </t>
  </si>
  <si>
    <t>Восстановление участков автомобильной дороги «Усть-Черная - Керос» протяженностью 0,560 км</t>
  </si>
  <si>
    <t>Восстановление участков автомобильной дороги «Кебраты - Верхний Будым» протяженностью 0,010 км</t>
  </si>
  <si>
    <t>Восстановление участков автомобильной дороги «подъезд к п. Шордын» протяженностью 0,050 км</t>
  </si>
  <si>
    <t xml:space="preserve">Строительство и содержание переправ в т.ч.:
</t>
  </si>
  <si>
    <t>Содержание муниципальных автомобильных дорог в т.ч.:</t>
  </si>
  <si>
    <t>Ремонт подъезда к правому берегу на переправу Касимовка-Старица</t>
  </si>
  <si>
    <t>Восстановление участков автомобильной дороги "Кебраты-Верхний Будым" протяженностью 0,010 км</t>
  </si>
  <si>
    <t>Восстановление участков автомобильной дороги «ур. Лугдын- Кебраты»
протяженностью 1,050 км</t>
  </si>
  <si>
    <t>Восстановление участков автомобильной дороги «берег р. Кама – Верхняя-Старица – Луным – Лель» протяженностью 0,500 км</t>
  </si>
  <si>
    <t>от 23.03. 2021г. № 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</si>
</sst>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rgb="FF000000"/>
      <name val="Calibri"/>
      <family val="2"/>
      <charset val="1"/>
    </font>
    <font>
      <sz val="1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1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1"/>
    </font>
    <font>
      <sz val="10"/>
      <color rgb="FF00000A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Arial Cyr"/>
      <family val="2"/>
      <charset val="204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99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DDDDDD"/>
        <bgColor rgb="FFFFF2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Font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2" xfId="0" applyBorder="1"/>
    <xf numFmtId="2" fontId="0" fillId="0" borderId="2" xfId="0" applyNumberFormat="1" applyBorder="1"/>
    <xf numFmtId="4" fontId="7" fillId="0" borderId="2" xfId="0" applyNumberFormat="1" applyFont="1" applyBorder="1" applyAlignment="1"/>
    <xf numFmtId="0" fontId="5" fillId="0" borderId="2" xfId="0" applyFont="1" applyBorder="1" applyAlignment="1"/>
    <xf numFmtId="2" fontId="5" fillId="0" borderId="2" xfId="0" applyNumberFormat="1" applyFont="1" applyBorder="1" applyAlignment="1"/>
    <xf numFmtId="0" fontId="8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justify" wrapText="1"/>
    </xf>
    <xf numFmtId="0" fontId="0" fillId="2" borderId="2" xfId="0" applyFill="1" applyBorder="1"/>
    <xf numFmtId="2" fontId="9" fillId="2" borderId="2" xfId="0" applyNumberFormat="1" applyFont="1" applyFill="1" applyBorder="1" applyAlignment="1">
      <alignment horizontal="right"/>
    </xf>
    <xf numFmtId="0" fontId="11" fillId="0" borderId="0" xfId="0" applyFont="1"/>
    <xf numFmtId="0" fontId="6" fillId="0" borderId="2" xfId="0" applyFont="1" applyBorder="1" applyAlignment="1">
      <alignment horizontal="justify" wrapText="1"/>
    </xf>
    <xf numFmtId="2" fontId="9" fillId="3" borderId="2" xfId="0" applyNumberFormat="1" applyFont="1" applyFill="1" applyBorder="1" applyAlignment="1">
      <alignment horizontal="right"/>
    </xf>
    <xf numFmtId="0" fontId="9" fillId="0" borderId="2" xfId="0" applyFont="1" applyBorder="1"/>
    <xf numFmtId="0" fontId="6" fillId="3" borderId="2" xfId="1" applyFont="1" applyFill="1" applyBorder="1" applyAlignment="1">
      <alignment vertical="center" wrapText="1"/>
    </xf>
    <xf numFmtId="0" fontId="13" fillId="3" borderId="2" xfId="1" applyFont="1" applyFill="1" applyBorder="1" applyAlignment="1">
      <alignment vertical="center" wrapText="1"/>
    </xf>
    <xf numFmtId="2" fontId="14" fillId="3" borderId="2" xfId="0" applyNumberFormat="1" applyFont="1" applyFill="1" applyBorder="1" applyAlignment="1">
      <alignment horizontal="right"/>
    </xf>
    <xf numFmtId="2" fontId="0" fillId="0" borderId="0" xfId="0" applyNumberFormat="1"/>
    <xf numFmtId="0" fontId="1" fillId="3" borderId="2" xfId="1" applyFont="1" applyFill="1" applyBorder="1" applyAlignment="1">
      <alignment vertical="center" wrapText="1"/>
    </xf>
    <xf numFmtId="0" fontId="13" fillId="0" borderId="2" xfId="0" applyFont="1" applyBorder="1" applyAlignment="1">
      <alignment horizontal="justify" wrapText="1"/>
    </xf>
    <xf numFmtId="0" fontId="13" fillId="3" borderId="2" xfId="0" applyFont="1" applyFill="1" applyBorder="1" applyAlignment="1">
      <alignment horizontal="justify" wrapText="1"/>
    </xf>
    <xf numFmtId="0" fontId="9" fillId="0" borderId="2" xfId="0" applyFont="1" applyBorder="1" applyAlignment="1">
      <alignment horizontal="right"/>
    </xf>
    <xf numFmtId="0" fontId="13" fillId="4" borderId="2" xfId="0" applyFont="1" applyFill="1" applyBorder="1" applyAlignment="1">
      <alignment horizontal="justify" wrapText="1"/>
    </xf>
    <xf numFmtId="0" fontId="0" fillId="4" borderId="2" xfId="0" applyFill="1" applyBorder="1"/>
    <xf numFmtId="2" fontId="6" fillId="4" borderId="2" xfId="0" applyNumberFormat="1" applyFont="1" applyFill="1" applyBorder="1" applyAlignment="1">
      <alignment horizontal="right"/>
    </xf>
    <xf numFmtId="0" fontId="15" fillId="0" borderId="0" xfId="0" applyFont="1"/>
    <xf numFmtId="2" fontId="6" fillId="3" borderId="2" xfId="0" applyNumberFormat="1" applyFont="1" applyFill="1" applyBorder="1" applyAlignment="1">
      <alignment horizontal="right"/>
    </xf>
    <xf numFmtId="2" fontId="9" fillId="0" borderId="2" xfId="0" applyNumberFormat="1" applyFont="1" applyBorder="1" applyAlignment="1">
      <alignment horizontal="right" vertical="center"/>
    </xf>
    <xf numFmtId="2" fontId="9" fillId="0" borderId="2" xfId="0" applyNumberFormat="1" applyFont="1" applyBorder="1"/>
    <xf numFmtId="0" fontId="13" fillId="0" borderId="2" xfId="0" applyFont="1" applyBorder="1" applyAlignment="1">
      <alignment horizontal="left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2" fontId="9" fillId="0" borderId="2" xfId="0" applyNumberFormat="1" applyFont="1" applyBorder="1" applyAlignment="1">
      <alignment horizontal="right" vertical="center" wrapText="1"/>
    </xf>
    <xf numFmtId="2" fontId="9" fillId="0" borderId="2" xfId="0" applyNumberFormat="1" applyFont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  <xf numFmtId="2" fontId="14" fillId="3" borderId="2" xfId="0" applyNumberFormat="1" applyFont="1" applyFill="1" applyBorder="1" applyAlignment="1">
      <alignment horizontal="right" wrapText="1"/>
    </xf>
    <xf numFmtId="2" fontId="0" fillId="0" borderId="2" xfId="0" applyNumberFormat="1" applyFont="1" applyBorder="1"/>
    <xf numFmtId="2" fontId="6" fillId="3" borderId="2" xfId="0" applyNumberFormat="1" applyFont="1" applyFill="1" applyBorder="1" applyAlignment="1">
      <alignment horizontal="right" wrapText="1"/>
    </xf>
    <xf numFmtId="0" fontId="13" fillId="5" borderId="4" xfId="0" applyFont="1" applyFill="1" applyBorder="1" applyAlignment="1">
      <alignment horizontal="justify" wrapText="1"/>
    </xf>
    <xf numFmtId="0" fontId="0" fillId="5" borderId="2" xfId="0" applyFill="1" applyBorder="1"/>
    <xf numFmtId="2" fontId="6" fillId="5" borderId="4" xfId="0" applyNumberFormat="1" applyFont="1" applyFill="1" applyBorder="1" applyAlignment="1">
      <alignment horizontal="right"/>
    </xf>
    <xf numFmtId="0" fontId="17" fillId="2" borderId="2" xfId="0" applyFont="1" applyFill="1" applyBorder="1" applyAlignment="1">
      <alignment horizontal="justify" wrapText="1"/>
    </xf>
    <xf numFmtId="0" fontId="18" fillId="2" borderId="2" xfId="0" applyFont="1" applyFill="1" applyBorder="1"/>
    <xf numFmtId="2" fontId="19" fillId="2" borderId="2" xfId="0" applyNumberFormat="1" applyFont="1" applyFill="1" applyBorder="1" applyAlignment="1">
      <alignment horizontal="right"/>
    </xf>
    <xf numFmtId="0" fontId="13" fillId="2" borderId="2" xfId="0" applyFont="1" applyFill="1" applyBorder="1" applyAlignment="1">
      <alignment horizontal="justify" vertical="center" wrapText="1"/>
    </xf>
    <xf numFmtId="2" fontId="6" fillId="2" borderId="2" xfId="0" applyNumberFormat="1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justify" vertical="center" wrapText="1"/>
    </xf>
    <xf numFmtId="2" fontId="6" fillId="2" borderId="2" xfId="0" applyNumberFormat="1" applyFont="1" applyFill="1" applyBorder="1" applyAlignment="1">
      <alignment horizontal="right"/>
    </xf>
    <xf numFmtId="4" fontId="6" fillId="3" borderId="5" xfId="0" applyNumberFormat="1" applyFont="1" applyFill="1" applyBorder="1" applyAlignment="1">
      <alignment horizontal="right" wrapText="1"/>
    </xf>
    <xf numFmtId="0" fontId="0" fillId="0" borderId="6" xfId="0" applyBorder="1"/>
    <xf numFmtId="0" fontId="5" fillId="3" borderId="2" xfId="0" applyFont="1" applyFill="1" applyBorder="1" applyAlignment="1">
      <alignment horizontal="justify" vertical="center" wrapText="1"/>
    </xf>
    <xf numFmtId="0" fontId="5" fillId="0" borderId="2" xfId="0" applyFont="1" applyBorder="1"/>
    <xf numFmtId="2" fontId="5" fillId="3" borderId="2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justify" wrapText="1"/>
    </xf>
    <xf numFmtId="0" fontId="6" fillId="3" borderId="2" xfId="0" applyFont="1" applyFill="1" applyBorder="1" applyAlignment="1">
      <alignment horizontal="justify" vertical="center" wrapText="1"/>
    </xf>
    <xf numFmtId="0" fontId="6" fillId="5" borderId="2" xfId="0" applyFont="1" applyFill="1" applyBorder="1" applyAlignment="1">
      <alignment horizontal="justify" wrapText="1"/>
    </xf>
    <xf numFmtId="2" fontId="6" fillId="5" borderId="2" xfId="0" applyNumberFormat="1" applyFont="1" applyFill="1" applyBorder="1" applyAlignment="1">
      <alignment horizontal="right"/>
    </xf>
    <xf numFmtId="2" fontId="9" fillId="6" borderId="2" xfId="0" applyNumberFormat="1" applyFont="1" applyFill="1" applyBorder="1"/>
    <xf numFmtId="0" fontId="6" fillId="0" borderId="2" xfId="0" applyFont="1" applyBorder="1" applyAlignment="1">
      <alignment horizontal="right"/>
    </xf>
    <xf numFmtId="0" fontId="6" fillId="4" borderId="2" xfId="0" applyFont="1" applyFill="1" applyBorder="1" applyAlignment="1">
      <alignment horizontal="justify" wrapText="1"/>
    </xf>
    <xf numFmtId="0" fontId="9" fillId="0" borderId="2" xfId="0" applyFont="1" applyBorder="1" applyAlignment="1">
      <alignment horizontal="justify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6" fillId="5" borderId="4" xfId="0" applyFont="1" applyFill="1" applyBorder="1" applyAlignment="1">
      <alignment horizontal="justify" wrapText="1"/>
    </xf>
    <xf numFmtId="0" fontId="19" fillId="2" borderId="2" xfId="0" applyFont="1" applyFill="1" applyBorder="1" applyAlignment="1">
      <alignment horizontal="justify" wrapText="1"/>
    </xf>
    <xf numFmtId="0" fontId="6" fillId="2" borderId="2" xfId="0" applyFont="1" applyFill="1" applyBorder="1" applyAlignment="1">
      <alignment horizontal="justify" vertical="center" wrapText="1"/>
    </xf>
    <xf numFmtId="0" fontId="6" fillId="0" borderId="3" xfId="0" applyFont="1" applyBorder="1" applyAlignment="1">
      <alignment vertical="center" wrapText="1"/>
    </xf>
    <xf numFmtId="2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justify" wrapText="1"/>
    </xf>
    <xf numFmtId="0" fontId="6" fillId="0" borderId="1" xfId="0" applyFont="1" applyBorder="1"/>
    <xf numFmtId="4" fontId="6" fillId="3" borderId="7" xfId="0" applyNumberFormat="1" applyFont="1" applyFill="1" applyBorder="1" applyAlignment="1">
      <alignment horizontal="right" wrapText="1"/>
    </xf>
    <xf numFmtId="0" fontId="6" fillId="0" borderId="7" xfId="0" applyFont="1" applyBorder="1"/>
    <xf numFmtId="2" fontId="6" fillId="3" borderId="7" xfId="0" applyNumberFormat="1" applyFont="1" applyFill="1" applyBorder="1" applyAlignment="1">
      <alignment horizontal="right"/>
    </xf>
    <xf numFmtId="2" fontId="20" fillId="3" borderId="2" xfId="0" applyNumberFormat="1" applyFont="1" applyFill="1" applyBorder="1" applyAlignment="1">
      <alignment horizontal="right"/>
    </xf>
    <xf numFmtId="2" fontId="21" fillId="3" borderId="2" xfId="0" applyNumberFormat="1" applyFont="1" applyFill="1" applyBorder="1" applyAlignment="1">
      <alignment horizontal="right"/>
    </xf>
    <xf numFmtId="0" fontId="20" fillId="0" borderId="2" xfId="0" applyFont="1" applyBorder="1" applyAlignment="1">
      <alignment horizontal="right"/>
    </xf>
    <xf numFmtId="0" fontId="16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/>
    <xf numFmtId="2" fontId="9" fillId="0" borderId="2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justify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1"/>
  <sheetViews>
    <sheetView tabSelected="1" topLeftCell="A154" zoomScaleNormal="100" workbookViewId="0">
      <selection activeCell="A4" sqref="A4"/>
    </sheetView>
  </sheetViews>
  <sheetFormatPr defaultRowHeight="15"/>
  <cols>
    <col min="1" max="1" width="40.42578125"/>
    <col min="2" max="2" width="0" hidden="1"/>
    <col min="3" max="3" width="13.140625"/>
    <col min="4" max="4" width="12.28515625"/>
    <col min="5" max="5" width="17.42578125" customWidth="1"/>
    <col min="6" max="6" width="10"/>
    <col min="7" max="7" width="14.85546875"/>
    <col min="8" max="8" width="11.5703125"/>
    <col min="9" max="9" width="11"/>
    <col min="1019" max="1025" width="8.5703125"/>
  </cols>
  <sheetData>
    <row r="1" spans="1:5">
      <c r="D1" s="1" t="s">
        <v>0</v>
      </c>
      <c r="E1" s="2"/>
    </row>
    <row r="2" spans="1:5">
      <c r="D2" s="1" t="s">
        <v>1</v>
      </c>
      <c r="E2" s="2"/>
    </row>
    <row r="3" spans="1:5">
      <c r="D3" s="1" t="s">
        <v>2</v>
      </c>
      <c r="E3" s="2"/>
    </row>
    <row r="4" spans="1:5" ht="15.75">
      <c r="D4" s="98" t="s">
        <v>150</v>
      </c>
      <c r="E4" s="97"/>
    </row>
    <row r="6" spans="1:5" ht="15.75">
      <c r="A6" s="4" t="s">
        <v>4</v>
      </c>
      <c r="B6" s="4"/>
      <c r="C6" s="4"/>
      <c r="D6" s="4"/>
    </row>
    <row r="7" spans="1:5" ht="17.25" customHeight="1">
      <c r="A7" s="4" t="s">
        <v>5</v>
      </c>
      <c r="B7" s="4"/>
      <c r="C7" s="4"/>
      <c r="D7" s="4"/>
    </row>
    <row r="8" spans="1:5">
      <c r="E8" t="s">
        <v>6</v>
      </c>
    </row>
    <row r="9" spans="1:5" ht="15" hidden="1" customHeight="1">
      <c r="B9" s="5"/>
      <c r="C9" s="95"/>
      <c r="D9" s="95"/>
      <c r="E9" s="95"/>
    </row>
    <row r="10" spans="1:5" hidden="1">
      <c r="A10" s="6"/>
      <c r="B10" s="7"/>
      <c r="C10" s="95"/>
      <c r="D10" s="95"/>
      <c r="E10" s="95"/>
    </row>
    <row r="11" spans="1:5" ht="30.75" customHeight="1">
      <c r="A11" s="6" t="s">
        <v>7</v>
      </c>
      <c r="B11" s="8"/>
      <c r="C11" s="9">
        <v>2021</v>
      </c>
      <c r="D11" s="9">
        <v>2022</v>
      </c>
      <c r="E11" s="9">
        <v>2023</v>
      </c>
    </row>
    <row r="12" spans="1:5" ht="30.75" hidden="1" customHeight="1">
      <c r="A12" s="10" t="s">
        <v>8</v>
      </c>
      <c r="B12" s="8"/>
      <c r="C12" s="9"/>
      <c r="D12" s="9"/>
      <c r="E12" s="9"/>
    </row>
    <row r="13" spans="1:5" ht="30.75" hidden="1" customHeight="1">
      <c r="A13" s="11" t="s">
        <v>9</v>
      </c>
      <c r="B13" s="12"/>
      <c r="C13" s="13">
        <v>15697000</v>
      </c>
      <c r="D13" s="13">
        <v>16900000</v>
      </c>
      <c r="E13" s="13">
        <v>17040000</v>
      </c>
    </row>
    <row r="14" spans="1:5" ht="30.75" hidden="1" customHeight="1">
      <c r="A14" s="11" t="s">
        <v>10</v>
      </c>
      <c r="B14" s="12"/>
      <c r="C14" s="13">
        <v>11300000</v>
      </c>
      <c r="D14" s="13">
        <v>11530000</v>
      </c>
      <c r="E14" s="13">
        <v>11810000</v>
      </c>
    </row>
    <row r="15" spans="1:5" ht="30.75" hidden="1" customHeight="1">
      <c r="A15" s="11" t="s">
        <v>11</v>
      </c>
      <c r="B15" s="12"/>
      <c r="C15" s="14">
        <v>37062200</v>
      </c>
      <c r="D15" s="14">
        <v>36589600</v>
      </c>
      <c r="E15" s="14">
        <v>20247200</v>
      </c>
    </row>
    <row r="16" spans="1:5" ht="30.75" hidden="1" customHeight="1">
      <c r="A16" s="11" t="s">
        <v>12</v>
      </c>
      <c r="B16" s="12"/>
      <c r="C16" s="12">
        <v>0</v>
      </c>
      <c r="D16" s="12">
        <v>0</v>
      </c>
      <c r="E16" s="12">
        <v>0</v>
      </c>
    </row>
    <row r="17" spans="1:7" ht="30.75" hidden="1" customHeight="1">
      <c r="A17" s="10" t="s">
        <v>13</v>
      </c>
      <c r="B17" s="15"/>
      <c r="C17" s="16">
        <f>SUM(C13:C16)</f>
        <v>64059200</v>
      </c>
      <c r="D17" s="16">
        <f>SUM(D13:D16)</f>
        <v>65019600</v>
      </c>
      <c r="E17" s="16">
        <f>SUM(E13:E16)</f>
        <v>49097200</v>
      </c>
    </row>
    <row r="18" spans="1:7" ht="30.75" hidden="1" customHeight="1">
      <c r="A18" s="17" t="s">
        <v>14</v>
      </c>
      <c r="B18" s="12"/>
      <c r="C18" s="12"/>
      <c r="D18" s="12"/>
      <c r="E18" s="12"/>
    </row>
    <row r="19" spans="1:7" ht="30.75" customHeight="1">
      <c r="A19" s="18" t="s">
        <v>15</v>
      </c>
      <c r="B19" s="19"/>
      <c r="C19" s="20">
        <f>C20+C32+C163+C169+C199</f>
        <v>90509655.900000006</v>
      </c>
      <c r="D19" s="20">
        <f>D20+D32+D163+D169+D199</f>
        <v>65019600</v>
      </c>
      <c r="E19" s="20">
        <f>E20+E32+E163+E169+E199</f>
        <v>49097200</v>
      </c>
    </row>
    <row r="20" spans="1:7" ht="47.25" customHeight="1">
      <c r="A20" s="18" t="s">
        <v>16</v>
      </c>
      <c r="B20" s="19"/>
      <c r="C20" s="20">
        <f>C21+C22+C28+C23+C24+C25+C26+C27</f>
        <v>5247878.8</v>
      </c>
      <c r="D20" s="20">
        <f>D21+D22+D28</f>
        <v>6764620.4400000004</v>
      </c>
      <c r="E20" s="20">
        <f>E21+E22+E28</f>
        <v>9000442.6600000001</v>
      </c>
      <c r="F20" s="21"/>
    </row>
    <row r="21" spans="1:7" ht="81" customHeight="1">
      <c r="A21" s="22" t="s">
        <v>17</v>
      </c>
      <c r="B21" s="12"/>
      <c r="C21" s="88">
        <v>1661000</v>
      </c>
      <c r="D21" s="24">
        <v>0</v>
      </c>
      <c r="E21" s="24">
        <v>0</v>
      </c>
    </row>
    <row r="22" spans="1:7" ht="82.5" customHeight="1">
      <c r="A22" s="25" t="s">
        <v>18</v>
      </c>
      <c r="B22" s="12"/>
      <c r="C22" s="88">
        <v>906000</v>
      </c>
      <c r="D22" s="24">
        <v>0</v>
      </c>
      <c r="E22" s="24">
        <v>0</v>
      </c>
    </row>
    <row r="23" spans="1:7" ht="95.25" customHeight="1">
      <c r="A23" s="26" t="s">
        <v>19</v>
      </c>
      <c r="B23" s="12"/>
      <c r="C23" s="88">
        <v>394721</v>
      </c>
      <c r="D23" s="24">
        <v>0</v>
      </c>
      <c r="E23" s="24">
        <v>0</v>
      </c>
      <c r="G23" s="28"/>
    </row>
    <row r="24" spans="1:7" ht="42.75" customHeight="1">
      <c r="A24" s="29" t="s">
        <v>20</v>
      </c>
      <c r="B24" s="12"/>
      <c r="C24" s="89" t="s">
        <v>21</v>
      </c>
      <c r="D24" s="24"/>
      <c r="E24" s="24"/>
    </row>
    <row r="25" spans="1:7" ht="62.25" customHeight="1">
      <c r="A25" s="29" t="s">
        <v>22</v>
      </c>
      <c r="B25" s="12"/>
      <c r="C25" s="89" t="s">
        <v>23</v>
      </c>
      <c r="D25" s="24"/>
      <c r="E25" s="24"/>
    </row>
    <row r="26" spans="1:7" ht="63.75" customHeight="1">
      <c r="A26" s="29" t="s">
        <v>24</v>
      </c>
      <c r="B26" s="12"/>
      <c r="C26" s="89">
        <v>95615</v>
      </c>
      <c r="D26" s="24"/>
      <c r="E26" s="24"/>
    </row>
    <row r="27" spans="1:7" ht="30" customHeight="1">
      <c r="A27" s="29" t="s">
        <v>146</v>
      </c>
      <c r="B27" s="12"/>
      <c r="C27" s="89">
        <v>811146</v>
      </c>
      <c r="D27" s="24"/>
      <c r="E27" s="24"/>
    </row>
    <row r="28" spans="1:7" ht="16.5" customHeight="1">
      <c r="A28" s="30" t="s">
        <v>25</v>
      </c>
      <c r="B28" s="12"/>
      <c r="C28" s="88">
        <v>826587.41</v>
      </c>
      <c r="D28" s="23">
        <f>D30+D31</f>
        <v>6764620.4400000004</v>
      </c>
      <c r="E28" s="23">
        <f>E30+E31</f>
        <v>9000442.6600000001</v>
      </c>
    </row>
    <row r="29" spans="1:7" ht="18.75" customHeight="1">
      <c r="A29" s="31" t="s">
        <v>26</v>
      </c>
      <c r="B29" s="12"/>
      <c r="C29" s="88"/>
      <c r="D29" s="24"/>
      <c r="E29" s="24"/>
    </row>
    <row r="30" spans="1:7" ht="17.25" customHeight="1">
      <c r="A30" s="31" t="s">
        <v>27</v>
      </c>
      <c r="B30" s="12"/>
      <c r="C30" s="88">
        <v>0</v>
      </c>
      <c r="D30" s="23">
        <v>0</v>
      </c>
      <c r="E30" s="23">
        <v>0</v>
      </c>
    </row>
    <row r="31" spans="1:7" ht="20.25" customHeight="1">
      <c r="A31" s="31" t="s">
        <v>28</v>
      </c>
      <c r="B31" s="12"/>
      <c r="C31" s="90">
        <v>1637733.41</v>
      </c>
      <c r="D31" s="24">
        <v>6764620.4400000004</v>
      </c>
      <c r="E31" s="24">
        <v>9000442.6600000001</v>
      </c>
      <c r="F31" s="21"/>
    </row>
    <row r="32" spans="1:7" ht="45.75" customHeight="1">
      <c r="A32" s="33" t="s">
        <v>29</v>
      </c>
      <c r="B32" s="34"/>
      <c r="C32" s="35">
        <f>C34+C35</f>
        <v>65563703.270000011</v>
      </c>
      <c r="D32" s="35">
        <f>D34+D35</f>
        <v>40655111.119999997</v>
      </c>
      <c r="E32" s="35">
        <f>E34+E35</f>
        <v>22496888.899999999</v>
      </c>
      <c r="F32" s="36"/>
      <c r="G32" s="28"/>
    </row>
    <row r="33" spans="1:5" ht="16.5" customHeight="1">
      <c r="A33" s="31" t="s">
        <v>26</v>
      </c>
      <c r="B33" s="12"/>
      <c r="C33" s="37"/>
      <c r="D33" s="13"/>
      <c r="E33" s="13"/>
    </row>
    <row r="34" spans="1:5" ht="16.5" customHeight="1">
      <c r="A34" s="31" t="s">
        <v>27</v>
      </c>
      <c r="B34" s="12"/>
      <c r="C34" s="37">
        <f>C38+C41+C44+C47+C50+C53+C56+C59+C62+C65+C68+C71+C74+C77+C80+C83+C86+C89+C92+C95+C98+C101+C104+C107+C110+C113+C116+C119+C122+C125+C128+C161+C131+C134+C137+C140+C143+C146+C149+C152+C155+C158</f>
        <v>58973642.860000007</v>
      </c>
      <c r="D34" s="37">
        <f>D62+D65+D161</f>
        <v>36589600</v>
      </c>
      <c r="E34" s="37">
        <f>E161</f>
        <v>20247200</v>
      </c>
    </row>
    <row r="35" spans="1:5" ht="16.5" customHeight="1">
      <c r="A35" s="31" t="s">
        <v>28</v>
      </c>
      <c r="B35" s="12"/>
      <c r="C35" s="37">
        <f>C39+C42+C45+C48+C51+C54+C57+C60+C63+C66+C69+C72+C75+C78+C81+C84+C87+C90+C93+C96+C99+C102+C105+C108+C111+C114+C117+C120+C123+C126+C129+C162+C132+C135+C138+C141+C144+C147+C150+C153+C156+C159</f>
        <v>6590060.4100000001</v>
      </c>
      <c r="D35" s="37">
        <f>D63+D66+D162</f>
        <v>4065511.12</v>
      </c>
      <c r="E35" s="37">
        <f>E162</f>
        <v>2249688.9</v>
      </c>
    </row>
    <row r="36" spans="1:5" ht="15.75" customHeight="1">
      <c r="A36" s="31" t="s">
        <v>30</v>
      </c>
      <c r="B36" s="12"/>
      <c r="C36" s="37"/>
      <c r="D36" s="13"/>
      <c r="E36" s="13"/>
    </row>
    <row r="37" spans="1:5" ht="33" customHeight="1">
      <c r="A37" s="30" t="s">
        <v>31</v>
      </c>
      <c r="B37" s="24"/>
      <c r="C37" s="38">
        <f>C38+C39</f>
        <v>481935</v>
      </c>
      <c r="D37" s="39"/>
      <c r="E37" s="39"/>
    </row>
    <row r="38" spans="1:5" ht="20.25" customHeight="1">
      <c r="A38" s="30" t="s">
        <v>27</v>
      </c>
      <c r="B38" s="24"/>
      <c r="C38" s="38">
        <v>433741.5</v>
      </c>
      <c r="D38" s="39"/>
      <c r="E38" s="39"/>
    </row>
    <row r="39" spans="1:5" ht="20.25" customHeight="1">
      <c r="A39" s="30" t="s">
        <v>28</v>
      </c>
      <c r="B39" s="24"/>
      <c r="C39" s="38">
        <v>48193.5</v>
      </c>
      <c r="D39" s="39"/>
      <c r="E39" s="39"/>
    </row>
    <row r="40" spans="1:5" ht="36" customHeight="1">
      <c r="A40" s="30" t="s">
        <v>32</v>
      </c>
      <c r="B40" s="24"/>
      <c r="C40" s="38">
        <f>C41+C42</f>
        <v>533333.34</v>
      </c>
      <c r="D40" s="39"/>
      <c r="E40" s="39"/>
    </row>
    <row r="41" spans="1:5" ht="15.75" customHeight="1">
      <c r="A41" s="30" t="s">
        <v>27</v>
      </c>
      <c r="B41" s="24"/>
      <c r="C41" s="38">
        <v>480000</v>
      </c>
      <c r="D41" s="39"/>
      <c r="E41" s="39"/>
    </row>
    <row r="42" spans="1:5" ht="18" customHeight="1">
      <c r="A42" s="30" t="s">
        <v>28</v>
      </c>
      <c r="B42" s="24"/>
      <c r="C42" s="38">
        <v>53333.34</v>
      </c>
      <c r="D42" s="39"/>
      <c r="E42" s="39"/>
    </row>
    <row r="43" spans="1:5" ht="30" customHeight="1">
      <c r="A43" s="40" t="s">
        <v>33</v>
      </c>
      <c r="B43" s="24"/>
      <c r="C43" s="38">
        <f>C44+C45</f>
        <v>1297198.1200000001</v>
      </c>
      <c r="D43" s="41"/>
      <c r="E43" s="41"/>
    </row>
    <row r="44" spans="1:5" ht="19.5" customHeight="1">
      <c r="A44" s="30" t="s">
        <v>27</v>
      </c>
      <c r="B44" s="24"/>
      <c r="C44" s="38">
        <v>1167478.3</v>
      </c>
      <c r="D44" s="39"/>
      <c r="E44" s="39"/>
    </row>
    <row r="45" spans="1:5" ht="18.75" customHeight="1">
      <c r="A45" s="30" t="s">
        <v>28</v>
      </c>
      <c r="B45" s="24"/>
      <c r="C45" s="38">
        <v>129719.82</v>
      </c>
      <c r="D45" s="39"/>
      <c r="E45" s="39"/>
    </row>
    <row r="46" spans="1:5" ht="30" customHeight="1">
      <c r="A46" s="42" t="s">
        <v>34</v>
      </c>
      <c r="B46" s="24"/>
      <c r="C46" s="38">
        <f>C47+C48</f>
        <v>200000</v>
      </c>
      <c r="D46" s="41"/>
      <c r="E46" s="41"/>
    </row>
    <row r="47" spans="1:5" ht="18" customHeight="1">
      <c r="A47" s="30" t="s">
        <v>27</v>
      </c>
      <c r="B47" s="24"/>
      <c r="C47" s="38">
        <v>180000</v>
      </c>
      <c r="D47" s="41"/>
      <c r="E47" s="41"/>
    </row>
    <row r="48" spans="1:5" ht="18" customHeight="1">
      <c r="A48" s="30" t="s">
        <v>28</v>
      </c>
      <c r="B48" s="24"/>
      <c r="C48" s="38">
        <v>20000</v>
      </c>
      <c r="D48" s="41"/>
      <c r="E48" s="41"/>
    </row>
    <row r="49" spans="1:5" ht="30" customHeight="1">
      <c r="A49" s="42" t="s">
        <v>35</v>
      </c>
      <c r="B49" s="24"/>
      <c r="C49" s="38">
        <f>C50+C51</f>
        <v>228000</v>
      </c>
      <c r="D49" s="41"/>
      <c r="E49" s="41"/>
    </row>
    <row r="50" spans="1:5" ht="14.25" customHeight="1">
      <c r="A50" s="30" t="s">
        <v>27</v>
      </c>
      <c r="B50" s="24"/>
      <c r="C50" s="38">
        <v>205200</v>
      </c>
      <c r="D50" s="41"/>
      <c r="E50" s="41"/>
    </row>
    <row r="51" spans="1:5" ht="15.75" customHeight="1">
      <c r="A51" s="30" t="s">
        <v>28</v>
      </c>
      <c r="B51" s="24"/>
      <c r="C51" s="38">
        <v>22800</v>
      </c>
      <c r="D51" s="41"/>
      <c r="E51" s="41"/>
    </row>
    <row r="52" spans="1:5" ht="30" customHeight="1">
      <c r="A52" s="42" t="s">
        <v>36</v>
      </c>
      <c r="B52" s="24"/>
      <c r="C52" s="38">
        <f>C53+C54</f>
        <v>444444.45</v>
      </c>
      <c r="D52" s="41"/>
      <c r="E52" s="41"/>
    </row>
    <row r="53" spans="1:5" ht="15" customHeight="1">
      <c r="A53" s="30" t="s">
        <v>27</v>
      </c>
      <c r="B53" s="24"/>
      <c r="C53" s="38">
        <v>400000</v>
      </c>
      <c r="D53" s="41"/>
      <c r="E53" s="41"/>
    </row>
    <row r="54" spans="1:5" ht="15" customHeight="1">
      <c r="A54" s="30" t="s">
        <v>28</v>
      </c>
      <c r="B54" s="24"/>
      <c r="C54" s="38">
        <v>44444.45</v>
      </c>
      <c r="D54" s="41"/>
      <c r="E54" s="41"/>
    </row>
    <row r="55" spans="1:5" ht="30" customHeight="1">
      <c r="A55" s="42" t="s">
        <v>37</v>
      </c>
      <c r="B55" s="24"/>
      <c r="C55" s="38">
        <f>C56+C57</f>
        <v>600000</v>
      </c>
      <c r="D55" s="41"/>
      <c r="E55" s="41"/>
    </row>
    <row r="56" spans="1:5" ht="18.75" customHeight="1">
      <c r="A56" s="30" t="s">
        <v>27</v>
      </c>
      <c r="B56" s="24"/>
      <c r="C56" s="38">
        <v>540000</v>
      </c>
      <c r="D56" s="41"/>
      <c r="E56" s="41"/>
    </row>
    <row r="57" spans="1:5" ht="18" customHeight="1">
      <c r="A57" s="30" t="s">
        <v>28</v>
      </c>
      <c r="B57" s="24"/>
      <c r="C57" s="38">
        <v>60000</v>
      </c>
      <c r="D57" s="41"/>
      <c r="E57" s="41"/>
    </row>
    <row r="58" spans="1:5" ht="41.25" customHeight="1">
      <c r="A58" s="42" t="s">
        <v>38</v>
      </c>
      <c r="B58" s="24"/>
      <c r="C58" s="38">
        <f>C59+C60</f>
        <v>720000</v>
      </c>
      <c r="D58" s="41"/>
      <c r="E58" s="41"/>
    </row>
    <row r="59" spans="1:5" ht="20.25" customHeight="1">
      <c r="A59" s="30" t="s">
        <v>27</v>
      </c>
      <c r="B59" s="24"/>
      <c r="C59" s="38">
        <v>648000</v>
      </c>
      <c r="D59" s="41"/>
      <c r="E59" s="41"/>
    </row>
    <row r="60" spans="1:5" ht="18" customHeight="1">
      <c r="A60" s="30" t="s">
        <v>28</v>
      </c>
      <c r="B60" s="24"/>
      <c r="C60" s="38">
        <v>72000</v>
      </c>
      <c r="D60" s="41"/>
      <c r="E60" s="41"/>
    </row>
    <row r="61" spans="1:5" ht="30" hidden="1" customHeight="1">
      <c r="A61" s="42" t="s">
        <v>39</v>
      </c>
      <c r="B61" s="24"/>
      <c r="C61" s="38">
        <f>C62+C63</f>
        <v>0</v>
      </c>
      <c r="D61" s="38">
        <f>D62+D63</f>
        <v>0</v>
      </c>
      <c r="E61" s="41"/>
    </row>
    <row r="62" spans="1:5" ht="18.75" hidden="1" customHeight="1">
      <c r="A62" s="30" t="s">
        <v>27</v>
      </c>
      <c r="B62" s="24"/>
      <c r="C62" s="38"/>
      <c r="D62" s="38"/>
      <c r="E62" s="41"/>
    </row>
    <row r="63" spans="1:5" ht="20.25" hidden="1" customHeight="1">
      <c r="A63" s="30" t="s">
        <v>28</v>
      </c>
      <c r="B63" s="24"/>
      <c r="C63" s="38"/>
      <c r="D63" s="38"/>
      <c r="E63" s="41"/>
    </row>
    <row r="64" spans="1:5" ht="30" hidden="1" customHeight="1">
      <c r="A64" s="42" t="s">
        <v>40</v>
      </c>
      <c r="B64" s="24"/>
      <c r="C64" s="38">
        <f>C65+C66</f>
        <v>0</v>
      </c>
      <c r="D64" s="38">
        <f>D65+D66</f>
        <v>0</v>
      </c>
      <c r="E64" s="41"/>
    </row>
    <row r="65" spans="1:5" ht="18.75" hidden="1" customHeight="1">
      <c r="A65" s="30" t="s">
        <v>27</v>
      </c>
      <c r="B65" s="24"/>
      <c r="C65" s="38"/>
      <c r="D65" s="38"/>
      <c r="E65" s="41"/>
    </row>
    <row r="66" spans="1:5" ht="18" hidden="1" customHeight="1">
      <c r="A66" s="30" t="s">
        <v>28</v>
      </c>
      <c r="B66" s="24"/>
      <c r="C66" s="38"/>
      <c r="D66" s="38"/>
      <c r="E66" s="41"/>
    </row>
    <row r="67" spans="1:5" ht="30" customHeight="1">
      <c r="A67" s="42" t="s">
        <v>41</v>
      </c>
      <c r="B67" s="24"/>
      <c r="C67" s="38">
        <f>C68+C69</f>
        <v>170000</v>
      </c>
      <c r="D67" s="41"/>
      <c r="E67" s="41"/>
    </row>
    <row r="68" spans="1:5" ht="18.75" customHeight="1">
      <c r="A68" s="30" t="s">
        <v>27</v>
      </c>
      <c r="B68" s="24"/>
      <c r="C68" s="38">
        <v>153000</v>
      </c>
      <c r="D68" s="41"/>
      <c r="E68" s="41"/>
    </row>
    <row r="69" spans="1:5" ht="19.5" customHeight="1">
      <c r="A69" s="30" t="s">
        <v>28</v>
      </c>
      <c r="B69" s="24"/>
      <c r="C69" s="38">
        <v>17000</v>
      </c>
      <c r="D69" s="41"/>
      <c r="E69" s="41"/>
    </row>
    <row r="70" spans="1:5" ht="30" customHeight="1">
      <c r="A70" s="42" t="s">
        <v>42</v>
      </c>
      <c r="B70" s="24"/>
      <c r="C70" s="38">
        <f>C71+C72</f>
        <v>340000</v>
      </c>
      <c r="D70" s="39"/>
      <c r="E70" s="39"/>
    </row>
    <row r="71" spans="1:5" ht="15.75" customHeight="1">
      <c r="A71" s="30" t="s">
        <v>27</v>
      </c>
      <c r="B71" s="24"/>
      <c r="C71" s="38">
        <v>306000</v>
      </c>
      <c r="D71" s="39"/>
      <c r="E71" s="39"/>
    </row>
    <row r="72" spans="1:5" ht="18" customHeight="1">
      <c r="A72" s="30" t="s">
        <v>28</v>
      </c>
      <c r="B72" s="24"/>
      <c r="C72" s="38">
        <v>34000</v>
      </c>
      <c r="D72" s="39"/>
      <c r="E72" s="39"/>
    </row>
    <row r="73" spans="1:5" ht="30" customHeight="1">
      <c r="A73" s="42" t="s">
        <v>43</v>
      </c>
      <c r="B73" s="24"/>
      <c r="C73" s="38">
        <f>C74+C75</f>
        <v>221842.78</v>
      </c>
      <c r="D73" s="41"/>
      <c r="E73" s="41"/>
    </row>
    <row r="74" spans="1:5" ht="13.5" customHeight="1">
      <c r="A74" s="30" t="s">
        <v>27</v>
      </c>
      <c r="B74" s="24"/>
      <c r="C74" s="43">
        <v>199658.5</v>
      </c>
      <c r="D74" s="41"/>
      <c r="E74" s="41"/>
    </row>
    <row r="75" spans="1:5" ht="15" customHeight="1">
      <c r="A75" s="30" t="s">
        <v>28</v>
      </c>
      <c r="B75" s="24"/>
      <c r="C75" s="43">
        <v>22184.28</v>
      </c>
      <c r="D75" s="41"/>
      <c r="E75" s="41"/>
    </row>
    <row r="76" spans="1:5" ht="30" customHeight="1">
      <c r="A76" s="42" t="s">
        <v>44</v>
      </c>
      <c r="B76" s="24"/>
      <c r="C76" s="38">
        <f>C77+C78</f>
        <v>550000</v>
      </c>
      <c r="D76" s="41"/>
      <c r="E76" s="41"/>
    </row>
    <row r="77" spans="1:5" ht="15" customHeight="1">
      <c r="A77" s="30" t="s">
        <v>27</v>
      </c>
      <c r="B77" s="24"/>
      <c r="C77" s="38">
        <v>495000</v>
      </c>
      <c r="D77" s="41"/>
      <c r="E77" s="41"/>
    </row>
    <row r="78" spans="1:5" ht="16.5" customHeight="1">
      <c r="A78" s="30" t="s">
        <v>28</v>
      </c>
      <c r="B78" s="24"/>
      <c r="C78" s="38">
        <v>55000</v>
      </c>
      <c r="D78" s="41"/>
      <c r="E78" s="41"/>
    </row>
    <row r="79" spans="1:5" ht="30" customHeight="1">
      <c r="A79" s="42" t="s">
        <v>45</v>
      </c>
      <c r="B79" s="24"/>
      <c r="C79" s="38">
        <f>C80+C81</f>
        <v>600000</v>
      </c>
      <c r="D79" s="41"/>
      <c r="E79" s="41"/>
    </row>
    <row r="80" spans="1:5" ht="14.25" customHeight="1">
      <c r="A80" s="30" t="s">
        <v>27</v>
      </c>
      <c r="B80" s="24"/>
      <c r="C80" s="38">
        <v>540000</v>
      </c>
      <c r="D80" s="41"/>
      <c r="E80" s="41"/>
    </row>
    <row r="81" spans="1:5" ht="16.5" customHeight="1">
      <c r="A81" s="30" t="s">
        <v>28</v>
      </c>
      <c r="B81" s="24"/>
      <c r="C81" s="38">
        <v>60000</v>
      </c>
      <c r="D81" s="41"/>
      <c r="E81" s="41"/>
    </row>
    <row r="82" spans="1:5" ht="41.25" customHeight="1">
      <c r="A82" s="42" t="s">
        <v>46</v>
      </c>
      <c r="B82" s="24"/>
      <c r="C82" s="38">
        <f>C83+C84</f>
        <v>14855327.529999999</v>
      </c>
      <c r="D82" s="44"/>
      <c r="E82" s="44"/>
    </row>
    <row r="83" spans="1:5" ht="20.25" customHeight="1">
      <c r="A83" s="30" t="s">
        <v>27</v>
      </c>
      <c r="B83" s="24"/>
      <c r="C83" s="38">
        <v>13369794.779999999</v>
      </c>
      <c r="D83" s="44"/>
      <c r="E83" s="44"/>
    </row>
    <row r="84" spans="1:5" ht="18" customHeight="1">
      <c r="A84" s="30" t="s">
        <v>28</v>
      </c>
      <c r="B84" s="24"/>
      <c r="C84" s="38">
        <v>1485532.75</v>
      </c>
      <c r="D84" s="44"/>
      <c r="E84" s="44"/>
    </row>
    <row r="85" spans="1:5" ht="30" customHeight="1">
      <c r="A85" s="42" t="s">
        <v>47</v>
      </c>
      <c r="B85" s="24"/>
      <c r="C85" s="38">
        <f>C86+C87</f>
        <v>1351795</v>
      </c>
      <c r="D85" s="41"/>
      <c r="E85" s="41"/>
    </row>
    <row r="86" spans="1:5" ht="15.75" customHeight="1">
      <c r="A86" s="30" t="s">
        <v>27</v>
      </c>
      <c r="B86" s="24"/>
      <c r="C86" s="38">
        <v>1216615.5</v>
      </c>
      <c r="D86" s="41"/>
      <c r="E86" s="41"/>
    </row>
    <row r="87" spans="1:5" ht="18" customHeight="1">
      <c r="A87" s="30" t="s">
        <v>28</v>
      </c>
      <c r="B87" s="24"/>
      <c r="C87" s="38">
        <v>135179.5</v>
      </c>
      <c r="D87" s="41"/>
      <c r="E87" s="41"/>
    </row>
    <row r="88" spans="1:5" ht="30" customHeight="1">
      <c r="A88" s="42" t="s">
        <v>48</v>
      </c>
      <c r="B88" s="24"/>
      <c r="C88" s="38">
        <f>C89+C90</f>
        <v>334000</v>
      </c>
      <c r="D88" s="41"/>
      <c r="E88" s="41"/>
    </row>
    <row r="89" spans="1:5" ht="16.5" customHeight="1">
      <c r="A89" s="30" t="s">
        <v>27</v>
      </c>
      <c r="B89" s="24"/>
      <c r="C89" s="38">
        <v>300600</v>
      </c>
      <c r="D89" s="41"/>
      <c r="E89" s="41"/>
    </row>
    <row r="90" spans="1:5" ht="12.75" customHeight="1">
      <c r="A90" s="30" t="s">
        <v>28</v>
      </c>
      <c r="B90" s="24"/>
      <c r="C90" s="38">
        <v>33400</v>
      </c>
      <c r="D90" s="41"/>
      <c r="E90" s="41"/>
    </row>
    <row r="91" spans="1:5" ht="30" customHeight="1">
      <c r="A91" s="42" t="s">
        <v>49</v>
      </c>
      <c r="B91" s="24"/>
      <c r="C91" s="38">
        <f>C92+C93</f>
        <v>519188</v>
      </c>
      <c r="D91" s="41"/>
      <c r="E91" s="41"/>
    </row>
    <row r="92" spans="1:5" ht="15.75" customHeight="1">
      <c r="A92" s="30" t="s">
        <v>27</v>
      </c>
      <c r="B92" s="24"/>
      <c r="C92" s="38">
        <v>467269.2</v>
      </c>
      <c r="D92" s="41"/>
      <c r="E92" s="41"/>
    </row>
    <row r="93" spans="1:5" ht="17.25" customHeight="1">
      <c r="A93" s="30" t="s">
        <v>28</v>
      </c>
      <c r="B93" s="24"/>
      <c r="C93" s="38">
        <v>51918.8</v>
      </c>
      <c r="D93" s="41"/>
      <c r="E93" s="41"/>
    </row>
    <row r="94" spans="1:5" ht="30" customHeight="1">
      <c r="A94" s="42" t="s">
        <v>50</v>
      </c>
      <c r="B94" s="24"/>
      <c r="C94" s="38">
        <f>C95+C96</f>
        <v>210812</v>
      </c>
      <c r="D94" s="41"/>
      <c r="E94" s="41"/>
    </row>
    <row r="95" spans="1:5" ht="18" customHeight="1">
      <c r="A95" s="30" t="s">
        <v>27</v>
      </c>
      <c r="B95" s="24"/>
      <c r="C95" s="38">
        <v>189730.8</v>
      </c>
      <c r="D95" s="41"/>
      <c r="E95" s="41"/>
    </row>
    <row r="96" spans="1:5" ht="16.5" customHeight="1">
      <c r="A96" s="30" t="s">
        <v>28</v>
      </c>
      <c r="B96" s="24"/>
      <c r="C96" s="38">
        <v>21081.200000000001</v>
      </c>
      <c r="D96" s="41"/>
      <c r="E96" s="41"/>
    </row>
    <row r="97" spans="1:5" ht="30" customHeight="1">
      <c r="A97" s="42" t="s">
        <v>51</v>
      </c>
      <c r="B97" s="24"/>
      <c r="C97" s="38">
        <f>C98+C99</f>
        <v>370000</v>
      </c>
      <c r="D97" s="41"/>
      <c r="E97" s="41"/>
    </row>
    <row r="98" spans="1:5" ht="13.5" customHeight="1">
      <c r="A98" s="30" t="s">
        <v>27</v>
      </c>
      <c r="B98" s="24"/>
      <c r="C98" s="38">
        <v>333000</v>
      </c>
      <c r="D98" s="41"/>
      <c r="E98" s="41"/>
    </row>
    <row r="99" spans="1:5" ht="15.75" customHeight="1">
      <c r="A99" s="30" t="s">
        <v>28</v>
      </c>
      <c r="B99" s="24"/>
      <c r="C99" s="38">
        <v>37000</v>
      </c>
      <c r="D99" s="41"/>
      <c r="E99" s="41"/>
    </row>
    <row r="100" spans="1:5" ht="29.25" customHeight="1">
      <c r="A100" s="30" t="s">
        <v>52</v>
      </c>
      <c r="B100" s="24"/>
      <c r="C100" s="43">
        <f>C101+C102</f>
        <v>222222.23</v>
      </c>
      <c r="D100" s="39"/>
      <c r="E100" s="39"/>
    </row>
    <row r="101" spans="1:5" ht="15" customHeight="1">
      <c r="A101" s="30" t="s">
        <v>27</v>
      </c>
      <c r="B101" s="24"/>
      <c r="C101" s="43">
        <v>200000</v>
      </c>
      <c r="D101" s="39"/>
      <c r="E101" s="39"/>
    </row>
    <row r="102" spans="1:5" ht="14.25" customHeight="1">
      <c r="A102" s="30" t="s">
        <v>28</v>
      </c>
      <c r="B102" s="24"/>
      <c r="C102" s="43">
        <v>22222.23</v>
      </c>
      <c r="D102" s="39"/>
      <c r="E102" s="39"/>
    </row>
    <row r="103" spans="1:5" ht="30" customHeight="1">
      <c r="A103" s="42" t="s">
        <v>53</v>
      </c>
      <c r="B103" s="24"/>
      <c r="C103" s="38">
        <f>C104+C105</f>
        <v>120000</v>
      </c>
      <c r="D103" s="41"/>
      <c r="E103" s="41"/>
    </row>
    <row r="104" spans="1:5" ht="16.5" customHeight="1">
      <c r="A104" s="30" t="s">
        <v>27</v>
      </c>
      <c r="B104" s="24"/>
      <c r="C104" s="38">
        <v>108000</v>
      </c>
      <c r="D104" s="41"/>
      <c r="E104" s="41"/>
    </row>
    <row r="105" spans="1:5" ht="18.75" customHeight="1">
      <c r="A105" s="30" t="s">
        <v>28</v>
      </c>
      <c r="B105" s="24"/>
      <c r="C105" s="38">
        <v>12000</v>
      </c>
      <c r="D105" s="41"/>
      <c r="E105" s="41"/>
    </row>
    <row r="106" spans="1:5" ht="30" customHeight="1">
      <c r="A106" s="42" t="s">
        <v>54</v>
      </c>
      <c r="B106" s="24"/>
      <c r="C106" s="38">
        <f>C107+C108</f>
        <v>540000</v>
      </c>
      <c r="D106" s="41"/>
      <c r="E106" s="41"/>
    </row>
    <row r="107" spans="1:5" ht="15.75" customHeight="1">
      <c r="A107" s="30" t="s">
        <v>27</v>
      </c>
      <c r="B107" s="24"/>
      <c r="C107" s="38">
        <v>486000</v>
      </c>
      <c r="D107" s="41"/>
      <c r="E107" s="41"/>
    </row>
    <row r="108" spans="1:5" ht="18" customHeight="1">
      <c r="A108" s="30" t="s">
        <v>28</v>
      </c>
      <c r="B108" s="24"/>
      <c r="C108" s="38">
        <v>54000</v>
      </c>
      <c r="D108" s="41"/>
      <c r="E108" s="41"/>
    </row>
    <row r="109" spans="1:5" ht="30" customHeight="1">
      <c r="A109" s="42" t="s">
        <v>55</v>
      </c>
      <c r="B109" s="24"/>
      <c r="C109" s="38">
        <f>C110+C111</f>
        <v>1632118</v>
      </c>
      <c r="D109" s="41"/>
      <c r="E109" s="44"/>
    </row>
    <row r="110" spans="1:5" ht="19.5" customHeight="1">
      <c r="A110" s="30" t="s">
        <v>27</v>
      </c>
      <c r="B110" s="24"/>
      <c r="C110" s="38">
        <v>1468906.2</v>
      </c>
      <c r="D110" s="41"/>
      <c r="E110" s="44"/>
    </row>
    <row r="111" spans="1:5" ht="21" customHeight="1">
      <c r="A111" s="30" t="s">
        <v>28</v>
      </c>
      <c r="B111" s="24"/>
      <c r="C111" s="38">
        <v>163211.79999999999</v>
      </c>
      <c r="D111" s="41"/>
      <c r="E111" s="44"/>
    </row>
    <row r="112" spans="1:5" ht="30" customHeight="1">
      <c r="A112" s="42" t="s">
        <v>56</v>
      </c>
      <c r="B112" s="24"/>
      <c r="C112" s="38">
        <f>C113+C114</f>
        <v>1738994.58</v>
      </c>
      <c r="D112" s="41"/>
      <c r="E112" s="41"/>
    </row>
    <row r="113" spans="1:5" ht="19.5" customHeight="1">
      <c r="A113" s="30" t="s">
        <v>27</v>
      </c>
      <c r="B113" s="24"/>
      <c r="C113" s="38">
        <v>1565095.12</v>
      </c>
      <c r="D113" s="41"/>
      <c r="E113" s="41"/>
    </row>
    <row r="114" spans="1:5" ht="18.75" customHeight="1">
      <c r="A114" s="30" t="s">
        <v>28</v>
      </c>
      <c r="B114" s="24"/>
      <c r="C114" s="38">
        <v>173899.46</v>
      </c>
      <c r="D114" s="41"/>
      <c r="E114" s="41"/>
    </row>
    <row r="115" spans="1:5" ht="30" customHeight="1">
      <c r="A115" s="42" t="s">
        <v>57</v>
      </c>
      <c r="B115" s="24"/>
      <c r="C115" s="38">
        <f>C116+C117</f>
        <v>1049059.8700000001</v>
      </c>
      <c r="D115" s="41"/>
      <c r="E115" s="41"/>
    </row>
    <row r="116" spans="1:5" ht="21" customHeight="1">
      <c r="A116" s="30" t="s">
        <v>27</v>
      </c>
      <c r="B116" s="24"/>
      <c r="C116" s="38">
        <v>944153.88</v>
      </c>
      <c r="D116" s="41"/>
      <c r="E116" s="41"/>
    </row>
    <row r="117" spans="1:5" ht="17.25" customHeight="1">
      <c r="A117" s="30" t="s">
        <v>28</v>
      </c>
      <c r="B117" s="24"/>
      <c r="C117" s="38">
        <v>104905.99</v>
      </c>
      <c r="D117" s="41"/>
      <c r="E117" s="41"/>
    </row>
    <row r="118" spans="1:5" ht="30" customHeight="1">
      <c r="A118" s="42" t="s">
        <v>58</v>
      </c>
      <c r="B118" s="24"/>
      <c r="C118" s="38">
        <f>C119+C120</f>
        <v>1537390</v>
      </c>
      <c r="D118" s="41"/>
      <c r="E118" s="41"/>
    </row>
    <row r="119" spans="1:5" ht="18.75" customHeight="1">
      <c r="A119" s="30" t="s">
        <v>27</v>
      </c>
      <c r="B119" s="24"/>
      <c r="C119" s="38">
        <v>1383651</v>
      </c>
      <c r="D119" s="41"/>
      <c r="E119" s="41"/>
    </row>
    <row r="120" spans="1:5" ht="21" customHeight="1">
      <c r="A120" s="30" t="s">
        <v>28</v>
      </c>
      <c r="B120" s="24"/>
      <c r="C120" s="38">
        <v>153739</v>
      </c>
      <c r="D120" s="41"/>
      <c r="E120" s="41"/>
    </row>
    <row r="121" spans="1:5" ht="30" customHeight="1">
      <c r="A121" s="42" t="s">
        <v>59</v>
      </c>
      <c r="B121" s="24"/>
      <c r="C121" s="38">
        <f>C122+C123</f>
        <v>450000</v>
      </c>
      <c r="D121" s="41"/>
      <c r="E121" s="41"/>
    </row>
    <row r="122" spans="1:5" ht="18.75" customHeight="1">
      <c r="A122" s="30" t="s">
        <v>27</v>
      </c>
      <c r="B122" s="24"/>
      <c r="C122" s="38">
        <v>405000</v>
      </c>
      <c r="D122" s="41"/>
      <c r="E122" s="41"/>
    </row>
    <row r="123" spans="1:5" ht="19.5" customHeight="1">
      <c r="A123" s="30" t="s">
        <v>28</v>
      </c>
      <c r="B123" s="24"/>
      <c r="C123" s="38">
        <v>45000</v>
      </c>
      <c r="D123" s="41"/>
      <c r="E123" s="41"/>
    </row>
    <row r="124" spans="1:5" ht="29.25" customHeight="1">
      <c r="A124" s="42" t="s">
        <v>60</v>
      </c>
      <c r="B124" s="24"/>
      <c r="C124" s="38">
        <f>C125+C126</f>
        <v>3315555.56</v>
      </c>
      <c r="D124" s="39"/>
      <c r="E124" s="39"/>
    </row>
    <row r="125" spans="1:5" ht="15.75" customHeight="1">
      <c r="A125" s="30" t="s">
        <v>27</v>
      </c>
      <c r="B125" s="24"/>
      <c r="C125" s="38">
        <v>2984000</v>
      </c>
      <c r="D125" s="41"/>
      <c r="E125" s="39"/>
    </row>
    <row r="126" spans="1:5" ht="17.25" customHeight="1">
      <c r="A126" s="30" t="s">
        <v>28</v>
      </c>
      <c r="B126" s="24"/>
      <c r="C126" s="38">
        <v>331555.56</v>
      </c>
      <c r="D126" s="41"/>
      <c r="E126" s="39"/>
    </row>
    <row r="127" spans="1:5" ht="58.5" customHeight="1">
      <c r="A127" s="40" t="s">
        <v>61</v>
      </c>
      <c r="B127" s="24"/>
      <c r="C127" s="38">
        <f>C128+C129</f>
        <v>5700000</v>
      </c>
      <c r="D127" s="39"/>
      <c r="E127" s="39"/>
    </row>
    <row r="128" spans="1:5" ht="21.75" customHeight="1">
      <c r="A128" s="30" t="s">
        <v>27</v>
      </c>
      <c r="B128" s="24"/>
      <c r="C128" s="38">
        <v>5130000</v>
      </c>
      <c r="D128" s="39"/>
      <c r="E128" s="39"/>
    </row>
    <row r="129" spans="1:7" ht="15.75" customHeight="1">
      <c r="A129" s="30" t="s">
        <v>28</v>
      </c>
      <c r="B129" s="24"/>
      <c r="C129" s="38">
        <v>570000</v>
      </c>
      <c r="D129" s="39"/>
      <c r="E129" s="39"/>
    </row>
    <row r="130" spans="1:7" ht="36.75" customHeight="1">
      <c r="A130" s="40" t="s">
        <v>62</v>
      </c>
      <c r="B130" s="24"/>
      <c r="C130" s="38">
        <f>C131+C132</f>
        <v>847005.79999999993</v>
      </c>
      <c r="D130" s="39"/>
      <c r="E130" s="39"/>
    </row>
    <row r="131" spans="1:7" ht="15.75" customHeight="1">
      <c r="A131" s="30" t="s">
        <v>27</v>
      </c>
      <c r="B131" s="24"/>
      <c r="C131" s="38">
        <v>762305.22</v>
      </c>
      <c r="D131" s="39"/>
      <c r="E131" s="39"/>
    </row>
    <row r="132" spans="1:7" ht="15.75" customHeight="1">
      <c r="A132" s="30" t="s">
        <v>28</v>
      </c>
      <c r="B132" s="24"/>
      <c r="C132" s="38" t="s">
        <v>63</v>
      </c>
      <c r="D132" s="39"/>
      <c r="E132" s="39"/>
    </row>
    <row r="133" spans="1:7" ht="65.25" customHeight="1">
      <c r="A133" s="45" t="s">
        <v>64</v>
      </c>
      <c r="B133" s="24"/>
      <c r="C133" s="38">
        <f>C134+C135</f>
        <v>1640674.52</v>
      </c>
      <c r="D133" s="39"/>
      <c r="E133" s="39"/>
    </row>
    <row r="134" spans="1:7" ht="15.75" customHeight="1">
      <c r="A134" s="30" t="s">
        <v>27</v>
      </c>
      <c r="B134" s="24"/>
      <c r="C134" s="38">
        <v>1476607.07</v>
      </c>
      <c r="D134" s="39"/>
      <c r="E134" s="39"/>
    </row>
    <row r="135" spans="1:7" ht="15.75" customHeight="1">
      <c r="A135" s="30" t="s">
        <v>28</v>
      </c>
      <c r="B135" s="24"/>
      <c r="C135" s="38">
        <v>164067.45000000001</v>
      </c>
      <c r="D135" s="39"/>
      <c r="E135" s="39"/>
    </row>
    <row r="136" spans="1:7" ht="54" customHeight="1">
      <c r="A136" s="45" t="s">
        <v>65</v>
      </c>
      <c r="B136" s="24"/>
      <c r="C136" s="38">
        <f>C137+C138</f>
        <v>2083154.84</v>
      </c>
      <c r="D136" s="39"/>
      <c r="E136" s="39"/>
    </row>
    <row r="137" spans="1:7" ht="15.75" customHeight="1">
      <c r="A137" s="30" t="s">
        <v>27</v>
      </c>
      <c r="B137" s="24"/>
      <c r="C137" s="38">
        <v>1874839.36</v>
      </c>
      <c r="D137" s="39"/>
      <c r="E137" s="39"/>
    </row>
    <row r="138" spans="1:7" ht="15.75" customHeight="1">
      <c r="A138" s="30" t="s">
        <v>28</v>
      </c>
      <c r="B138" s="24"/>
      <c r="C138" s="38">
        <v>208315.48</v>
      </c>
      <c r="D138" s="39"/>
      <c r="E138" s="39"/>
    </row>
    <row r="139" spans="1:7" ht="51" customHeight="1">
      <c r="A139" s="45" t="s">
        <v>66</v>
      </c>
      <c r="B139" s="24"/>
      <c r="C139" s="38">
        <f>C140+C141</f>
        <v>737901.55</v>
      </c>
      <c r="D139" s="39"/>
      <c r="E139" s="39"/>
    </row>
    <row r="140" spans="1:7" ht="15.75" customHeight="1">
      <c r="A140" s="30" t="s">
        <v>27</v>
      </c>
      <c r="B140" s="24"/>
      <c r="C140" s="38">
        <v>664111.39</v>
      </c>
      <c r="D140" s="39"/>
      <c r="E140" s="39"/>
    </row>
    <row r="141" spans="1:7" ht="15.75" customHeight="1">
      <c r="A141" s="30" t="s">
        <v>28</v>
      </c>
      <c r="B141" s="24"/>
      <c r="C141" s="38">
        <v>73790.16</v>
      </c>
      <c r="D141" s="39"/>
      <c r="E141" s="39"/>
    </row>
    <row r="142" spans="1:7" ht="56.25" customHeight="1">
      <c r="A142" s="45" t="s">
        <v>67</v>
      </c>
      <c r="B142" s="24"/>
      <c r="C142" s="38">
        <f>C143+C144</f>
        <v>5920908.0700000003</v>
      </c>
      <c r="D142" s="39"/>
      <c r="E142" s="39"/>
    </row>
    <row r="143" spans="1:7" ht="15.75" customHeight="1">
      <c r="A143" s="30" t="s">
        <v>27</v>
      </c>
      <c r="B143" s="24"/>
      <c r="C143" s="38">
        <v>5328817.25</v>
      </c>
      <c r="D143" s="39"/>
      <c r="E143" s="39"/>
      <c r="G143" s="28"/>
    </row>
    <row r="144" spans="1:7" ht="15.75" customHeight="1">
      <c r="A144" s="30" t="s">
        <v>28</v>
      </c>
      <c r="B144" s="24"/>
      <c r="C144" s="38">
        <v>592090.81999999995</v>
      </c>
      <c r="D144" s="39"/>
      <c r="E144" s="39"/>
      <c r="G144" s="28"/>
    </row>
    <row r="145" spans="1:7" ht="29.25" customHeight="1">
      <c r="A145" s="45" t="s">
        <v>68</v>
      </c>
      <c r="B145" s="24"/>
      <c r="C145" s="38">
        <f>C146+C147</f>
        <v>2832338.8</v>
      </c>
      <c r="D145" s="39"/>
      <c r="E145" s="39"/>
      <c r="G145" s="28"/>
    </row>
    <row r="146" spans="1:7" ht="15.75" customHeight="1">
      <c r="A146" s="30" t="s">
        <v>27</v>
      </c>
      <c r="B146" s="24"/>
      <c r="C146" s="38">
        <v>2549104.92</v>
      </c>
      <c r="D146" s="39"/>
      <c r="E146" s="39"/>
      <c r="G146" s="28"/>
    </row>
    <row r="147" spans="1:7" ht="15.75" customHeight="1">
      <c r="A147" s="30" t="s">
        <v>28</v>
      </c>
      <c r="B147" s="24"/>
      <c r="C147" s="38">
        <v>283233.88</v>
      </c>
      <c r="D147" s="39"/>
      <c r="E147" s="39"/>
      <c r="G147" s="28"/>
    </row>
    <row r="148" spans="1:7" ht="41.25" customHeight="1">
      <c r="A148" s="91" t="s">
        <v>149</v>
      </c>
      <c r="B148" s="92"/>
      <c r="C148" s="93">
        <f>C149+C150</f>
        <v>994410.76</v>
      </c>
      <c r="D148" s="39"/>
      <c r="E148" s="39"/>
      <c r="G148" s="28"/>
    </row>
    <row r="149" spans="1:7" ht="15.75" customHeight="1">
      <c r="A149" s="94" t="s">
        <v>27</v>
      </c>
      <c r="B149" s="92"/>
      <c r="C149" s="93">
        <v>882625.96</v>
      </c>
      <c r="D149" s="39"/>
      <c r="E149" s="39"/>
      <c r="G149" s="28"/>
    </row>
    <row r="150" spans="1:7" ht="15.75" customHeight="1">
      <c r="A150" s="94" t="s">
        <v>28</v>
      </c>
      <c r="B150" s="92"/>
      <c r="C150" s="93">
        <v>111784.8</v>
      </c>
      <c r="D150" s="39"/>
      <c r="E150" s="39"/>
      <c r="G150" s="28"/>
    </row>
    <row r="151" spans="1:7" ht="40.5" customHeight="1">
      <c r="A151" s="91" t="s">
        <v>148</v>
      </c>
      <c r="B151" s="92"/>
      <c r="C151" s="93">
        <f>C152+C153</f>
        <v>8753747.3200000003</v>
      </c>
      <c r="D151" s="39"/>
      <c r="E151" s="39"/>
      <c r="G151" s="28"/>
    </row>
    <row r="152" spans="1:7" ht="15.75" customHeight="1">
      <c r="A152" s="94" t="s">
        <v>27</v>
      </c>
      <c r="B152" s="92"/>
      <c r="C152" s="93">
        <v>7873973.7199999997</v>
      </c>
      <c r="D152" s="39"/>
      <c r="E152" s="39"/>
      <c r="G152" s="28"/>
    </row>
    <row r="153" spans="1:7" ht="15.75" customHeight="1">
      <c r="A153" s="94" t="s">
        <v>28</v>
      </c>
      <c r="B153" s="92"/>
      <c r="C153" s="93">
        <v>879773.6</v>
      </c>
      <c r="D153" s="39"/>
      <c r="E153" s="39"/>
      <c r="G153" s="28"/>
    </row>
    <row r="154" spans="1:7" ht="34.5" customHeight="1">
      <c r="A154" s="91" t="s">
        <v>143</v>
      </c>
      <c r="B154" s="92"/>
      <c r="C154" s="93">
        <f>C155+C156</f>
        <v>446034.67</v>
      </c>
      <c r="D154" s="39"/>
      <c r="E154" s="39"/>
      <c r="G154" s="28"/>
    </row>
    <row r="155" spans="1:7" ht="15.75" customHeight="1">
      <c r="A155" s="94" t="s">
        <v>27</v>
      </c>
      <c r="B155" s="92"/>
      <c r="C155" s="93">
        <v>384639.67</v>
      </c>
      <c r="D155" s="39"/>
      <c r="E155" s="39"/>
      <c r="G155" s="28"/>
    </row>
    <row r="156" spans="1:7" ht="15.75" customHeight="1">
      <c r="A156" s="94" t="s">
        <v>28</v>
      </c>
      <c r="B156" s="92"/>
      <c r="C156" s="93">
        <v>61395</v>
      </c>
      <c r="D156" s="39"/>
      <c r="E156" s="39"/>
      <c r="G156" s="28"/>
    </row>
    <row r="157" spans="1:7" ht="40.5" customHeight="1">
      <c r="A157" s="91" t="s">
        <v>147</v>
      </c>
      <c r="B157" s="92"/>
      <c r="C157" s="93">
        <f>C158+C159</f>
        <v>310270.84999999998</v>
      </c>
      <c r="D157" s="39"/>
      <c r="E157" s="39"/>
      <c r="G157" s="28"/>
    </row>
    <row r="158" spans="1:7" ht="15.75" customHeight="1">
      <c r="A158" s="94" t="s">
        <v>27</v>
      </c>
      <c r="B158" s="92"/>
      <c r="C158" s="93">
        <v>279087.84999999998</v>
      </c>
      <c r="D158" s="39"/>
      <c r="E158" s="39"/>
      <c r="G158" s="28"/>
    </row>
    <row r="159" spans="1:7" ht="15.75" customHeight="1">
      <c r="A159" s="94" t="s">
        <v>28</v>
      </c>
      <c r="B159" s="92"/>
      <c r="C159" s="93">
        <v>31183</v>
      </c>
      <c r="D159" s="39"/>
      <c r="E159" s="39"/>
      <c r="G159" s="28"/>
    </row>
    <row r="160" spans="1:7" ht="16.5" customHeight="1">
      <c r="A160" s="30" t="s">
        <v>25</v>
      </c>
      <c r="B160" s="12"/>
      <c r="C160" s="27">
        <f>C161+C162</f>
        <v>664039.63</v>
      </c>
      <c r="D160" s="37">
        <f>D161+D162</f>
        <v>40655111.119999997</v>
      </c>
      <c r="E160" s="37">
        <f>E161+E162</f>
        <v>22496888.899999999</v>
      </c>
      <c r="G160" s="28"/>
    </row>
    <row r="161" spans="1:7" ht="18.75" customHeight="1">
      <c r="A161" s="30" t="s">
        <v>27</v>
      </c>
      <c r="B161" s="12"/>
      <c r="C161" s="46">
        <v>597635.67000000004</v>
      </c>
      <c r="D161" s="47">
        <v>36589600</v>
      </c>
      <c r="E161" s="48">
        <v>20247200</v>
      </c>
      <c r="G161" s="28"/>
    </row>
    <row r="162" spans="1:7" ht="18" customHeight="1">
      <c r="A162" s="30" t="s">
        <v>28</v>
      </c>
      <c r="B162" s="12"/>
      <c r="C162" s="37">
        <v>66403.960000000006</v>
      </c>
      <c r="D162" s="47">
        <v>4065511.12</v>
      </c>
      <c r="E162" s="37">
        <v>2249688.9</v>
      </c>
      <c r="G162" s="28"/>
    </row>
    <row r="163" spans="1:7" ht="50.25" hidden="1" customHeight="1">
      <c r="A163" s="49" t="s">
        <v>69</v>
      </c>
      <c r="B163" s="50"/>
      <c r="C163" s="51">
        <f t="shared" ref="C163:E164" si="0">C164</f>
        <v>0</v>
      </c>
      <c r="D163" s="51">
        <f t="shared" si="0"/>
        <v>0</v>
      </c>
      <c r="E163" s="51">
        <f t="shared" si="0"/>
        <v>0</v>
      </c>
    </row>
    <row r="164" spans="1:7" ht="34.5" hidden="1" customHeight="1">
      <c r="A164" s="30" t="s">
        <v>70</v>
      </c>
      <c r="B164" s="12"/>
      <c r="C164" s="37">
        <f t="shared" si="0"/>
        <v>0</v>
      </c>
      <c r="D164" s="37">
        <f t="shared" si="0"/>
        <v>0</v>
      </c>
      <c r="E164" s="37">
        <f t="shared" si="0"/>
        <v>0</v>
      </c>
    </row>
    <row r="165" spans="1:7" ht="34.5" hidden="1" customHeight="1">
      <c r="A165" s="26" t="s">
        <v>71</v>
      </c>
      <c r="B165" s="12"/>
      <c r="C165" s="37">
        <f>C167+C168</f>
        <v>0</v>
      </c>
      <c r="D165" s="37">
        <f>D167+D168</f>
        <v>0</v>
      </c>
      <c r="E165" s="37">
        <f>E167+E168</f>
        <v>0</v>
      </c>
    </row>
    <row r="166" spans="1:7" ht="34.5" hidden="1" customHeight="1">
      <c r="A166" s="31" t="s">
        <v>26</v>
      </c>
      <c r="B166" s="12"/>
      <c r="C166" s="37" t="s">
        <v>72</v>
      </c>
      <c r="D166" s="37">
        <v>0</v>
      </c>
      <c r="E166" s="37">
        <v>0</v>
      </c>
    </row>
    <row r="167" spans="1:7" ht="34.5" hidden="1" customHeight="1">
      <c r="A167" s="31" t="s">
        <v>27</v>
      </c>
      <c r="B167" s="12"/>
      <c r="C167" s="37">
        <v>0</v>
      </c>
      <c r="D167" s="37">
        <v>0</v>
      </c>
      <c r="E167" s="37">
        <v>0</v>
      </c>
    </row>
    <row r="168" spans="1:7" ht="34.5" hidden="1" customHeight="1">
      <c r="A168" s="31" t="s">
        <v>28</v>
      </c>
      <c r="B168" s="12"/>
      <c r="C168" s="37">
        <v>0</v>
      </c>
      <c r="D168" s="37">
        <v>0</v>
      </c>
      <c r="E168" s="37">
        <v>0</v>
      </c>
    </row>
    <row r="169" spans="1:7" ht="35.1" customHeight="1">
      <c r="A169" s="52" t="s">
        <v>73</v>
      </c>
      <c r="B169" s="53"/>
      <c r="C169" s="54">
        <f>C170+C173+C191</f>
        <v>19698073.829999998</v>
      </c>
      <c r="D169" s="54">
        <f>D170+D173+D191</f>
        <v>17599868.440000001</v>
      </c>
      <c r="E169" s="54">
        <f>E170+E173+E191</f>
        <v>17599868.440000001</v>
      </c>
      <c r="G169" s="28"/>
    </row>
    <row r="170" spans="1:7" ht="26.25" customHeight="1">
      <c r="A170" s="55" t="s">
        <v>74</v>
      </c>
      <c r="B170" s="19"/>
      <c r="C170" s="56">
        <f>C171+C172</f>
        <v>600000</v>
      </c>
      <c r="D170" s="56">
        <f>D171+D172</f>
        <v>0</v>
      </c>
      <c r="E170" s="56">
        <f>E171+E172</f>
        <v>0</v>
      </c>
    </row>
    <row r="171" spans="1:7" ht="17.25" hidden="1" customHeight="1">
      <c r="A171" s="57" t="s">
        <v>75</v>
      </c>
      <c r="B171" s="12"/>
      <c r="C171" s="37">
        <v>300000</v>
      </c>
      <c r="D171" s="37"/>
      <c r="E171" s="37"/>
    </row>
    <row r="172" spans="1:7" ht="22.5" hidden="1" customHeight="1">
      <c r="A172" s="57" t="s">
        <v>76</v>
      </c>
      <c r="B172" s="12"/>
      <c r="C172" s="37">
        <v>300000</v>
      </c>
      <c r="D172" s="37"/>
      <c r="E172" s="37"/>
    </row>
    <row r="173" spans="1:7" ht="24" customHeight="1">
      <c r="A173" s="55" t="s">
        <v>77</v>
      </c>
      <c r="B173" s="19"/>
      <c r="C173" s="58">
        <v>16149978.859999999</v>
      </c>
      <c r="D173" s="58">
        <f>D174+D175+D176+D177+D178+D179+D180+D181+D182+D183+D184+D185+D186+D187+D188+D189+D190</f>
        <v>0</v>
      </c>
      <c r="E173" s="58">
        <f>E174+E175+E176+E177+E178+E179+E180+E181+E182+E183+E184+E185+E186+E187+E188+E189+E190</f>
        <v>0</v>
      </c>
      <c r="G173" s="28"/>
    </row>
    <row r="174" spans="1:7" ht="34.5" hidden="1" customHeight="1">
      <c r="A174" s="57" t="s">
        <v>78</v>
      </c>
      <c r="B174" s="12"/>
      <c r="C174" s="37">
        <v>2144000</v>
      </c>
      <c r="D174" s="37"/>
      <c r="E174" s="37"/>
    </row>
    <row r="175" spans="1:7" ht="34.5" hidden="1" customHeight="1">
      <c r="A175" s="57" t="s">
        <v>79</v>
      </c>
      <c r="B175" s="12"/>
      <c r="C175" s="37">
        <v>1160000</v>
      </c>
      <c r="D175" s="37"/>
      <c r="E175" s="37"/>
    </row>
    <row r="176" spans="1:7" ht="51" hidden="1" customHeight="1">
      <c r="A176" s="57" t="s">
        <v>80</v>
      </c>
      <c r="B176" s="12"/>
      <c r="C176" s="37">
        <v>574382.28</v>
      </c>
      <c r="D176" s="37"/>
      <c r="E176" s="37"/>
    </row>
    <row r="177" spans="1:5" ht="54" hidden="1" customHeight="1">
      <c r="A177" s="57" t="s">
        <v>81</v>
      </c>
      <c r="B177" s="12"/>
      <c r="C177" s="37">
        <v>1456180.35</v>
      </c>
      <c r="D177" s="37"/>
      <c r="E177" s="37"/>
    </row>
    <row r="178" spans="1:5" ht="69.75" hidden="1" customHeight="1">
      <c r="A178" s="57" t="s">
        <v>82</v>
      </c>
      <c r="B178" s="12"/>
      <c r="C178" s="37">
        <v>1950000</v>
      </c>
      <c r="D178" s="37"/>
      <c r="E178" s="37"/>
    </row>
    <row r="179" spans="1:5" ht="29.25" hidden="1" customHeight="1">
      <c r="A179" s="57" t="s">
        <v>83</v>
      </c>
      <c r="B179" s="12"/>
      <c r="C179" s="37">
        <v>599124.02</v>
      </c>
      <c r="D179" s="37"/>
      <c r="E179" s="37"/>
    </row>
    <row r="180" spans="1:5" ht="34.5" hidden="1" customHeight="1">
      <c r="A180" s="57" t="s">
        <v>84</v>
      </c>
      <c r="B180" s="12"/>
      <c r="C180" s="37">
        <v>972910</v>
      </c>
      <c r="D180" s="37"/>
      <c r="E180" s="37"/>
    </row>
    <row r="181" spans="1:5" ht="101.25" hidden="1" customHeight="1">
      <c r="A181" s="57" t="s">
        <v>85</v>
      </c>
      <c r="B181" s="12"/>
      <c r="C181" s="37">
        <v>1918974.92</v>
      </c>
      <c r="D181" s="37"/>
      <c r="E181" s="37"/>
    </row>
    <row r="182" spans="1:5" ht="3" hidden="1" customHeight="1">
      <c r="A182" s="57" t="s">
        <v>86</v>
      </c>
      <c r="B182" s="12"/>
      <c r="C182" s="37">
        <v>2270000</v>
      </c>
      <c r="D182" s="37"/>
      <c r="E182" s="37"/>
    </row>
    <row r="183" spans="1:5" ht="44.25" hidden="1" customHeight="1">
      <c r="A183" s="57" t="s">
        <v>87</v>
      </c>
      <c r="B183" s="12"/>
      <c r="C183" s="37">
        <v>1111600</v>
      </c>
      <c r="D183" s="37"/>
      <c r="E183" s="37"/>
    </row>
    <row r="184" spans="1:5" ht="34.5" hidden="1" customHeight="1">
      <c r="A184" s="57" t="s">
        <v>88</v>
      </c>
      <c r="B184" s="12"/>
      <c r="C184" s="37">
        <v>638900</v>
      </c>
      <c r="D184" s="37"/>
      <c r="E184" s="37"/>
    </row>
    <row r="185" spans="1:5" ht="16.5" hidden="1" customHeight="1">
      <c r="A185" s="57" t="s">
        <v>89</v>
      </c>
      <c r="B185" s="12"/>
      <c r="C185" s="37">
        <v>1509744</v>
      </c>
      <c r="D185" s="37"/>
      <c r="E185" s="37"/>
    </row>
    <row r="186" spans="1:5" ht="16.5" hidden="1" customHeight="1">
      <c r="A186" s="57" t="s">
        <v>90</v>
      </c>
      <c r="B186" s="12"/>
      <c r="C186" s="37">
        <v>183429.39</v>
      </c>
      <c r="D186" s="37"/>
      <c r="E186" s="37"/>
    </row>
    <row r="187" spans="1:5" ht="16.5" hidden="1" customHeight="1">
      <c r="A187" s="57" t="s">
        <v>91</v>
      </c>
      <c r="B187" s="12"/>
      <c r="C187" s="37">
        <v>172510.96</v>
      </c>
      <c r="D187" s="37"/>
      <c r="E187" s="37"/>
    </row>
    <row r="188" spans="1:5" ht="16.5" hidden="1" customHeight="1">
      <c r="A188" s="57" t="s">
        <v>92</v>
      </c>
      <c r="B188" s="12"/>
      <c r="C188" s="37">
        <v>169179.28</v>
      </c>
      <c r="D188" s="37"/>
      <c r="E188" s="37"/>
    </row>
    <row r="189" spans="1:5" ht="16.5" hidden="1" customHeight="1">
      <c r="A189" s="57" t="s">
        <v>93</v>
      </c>
      <c r="B189" s="12"/>
      <c r="C189" s="37">
        <v>84466.62</v>
      </c>
      <c r="D189" s="37"/>
      <c r="E189" s="37"/>
    </row>
    <row r="190" spans="1:5" ht="16.5" hidden="1" customHeight="1">
      <c r="A190" s="57" t="s">
        <v>94</v>
      </c>
      <c r="B190" s="12"/>
      <c r="C190" s="37">
        <v>84466.62</v>
      </c>
      <c r="D190" s="37"/>
      <c r="E190" s="37"/>
    </row>
    <row r="191" spans="1:5" ht="16.5" customHeight="1">
      <c r="A191" s="30" t="s">
        <v>25</v>
      </c>
      <c r="B191" s="12"/>
      <c r="C191" s="37">
        <f>C192+C193</f>
        <v>2948094.97</v>
      </c>
      <c r="D191" s="37">
        <f>D192+D193</f>
        <v>17599868.440000001</v>
      </c>
      <c r="E191" s="37">
        <f>E192+E193</f>
        <v>17599868.440000001</v>
      </c>
    </row>
    <row r="192" spans="1:5" ht="16.5" customHeight="1">
      <c r="A192" s="30" t="s">
        <v>27</v>
      </c>
      <c r="B192" s="12"/>
      <c r="C192" s="59">
        <v>0</v>
      </c>
      <c r="D192" s="59"/>
      <c r="E192" s="59"/>
    </row>
    <row r="193" spans="1:5" ht="15.75" customHeight="1">
      <c r="A193" s="30" t="s">
        <v>28</v>
      </c>
      <c r="B193" s="60"/>
      <c r="C193" s="37">
        <v>2948094.97</v>
      </c>
      <c r="D193" s="37">
        <v>17599868.440000001</v>
      </c>
      <c r="E193" s="37">
        <v>17599868.440000001</v>
      </c>
    </row>
    <row r="194" spans="1:5" ht="16.5" hidden="1" customHeight="1">
      <c r="A194" s="61" t="s">
        <v>95</v>
      </c>
      <c r="B194" s="62"/>
      <c r="C194" s="63">
        <f>C196+C197</f>
        <v>90509655.900000006</v>
      </c>
      <c r="D194" s="63">
        <f>D196+D197</f>
        <v>65019600</v>
      </c>
      <c r="E194" s="63">
        <f>E196+E197</f>
        <v>49097200</v>
      </c>
    </row>
    <row r="195" spans="1:5" ht="16.5" hidden="1" customHeight="1">
      <c r="A195" s="64" t="s">
        <v>26</v>
      </c>
      <c r="B195" s="12"/>
      <c r="C195" s="37"/>
      <c r="D195" s="37"/>
      <c r="E195" s="37"/>
    </row>
    <row r="196" spans="1:5" ht="16.5" hidden="1" customHeight="1">
      <c r="A196" s="64" t="s">
        <v>27</v>
      </c>
      <c r="B196" s="12"/>
      <c r="C196" s="37">
        <f>C34</f>
        <v>58973642.860000007</v>
      </c>
      <c r="D196" s="37">
        <f>D34</f>
        <v>36589600</v>
      </c>
      <c r="E196" s="37">
        <f>E34</f>
        <v>20247200</v>
      </c>
    </row>
    <row r="197" spans="1:5" ht="16.5" hidden="1" customHeight="1">
      <c r="A197" s="64" t="s">
        <v>28</v>
      </c>
      <c r="B197" s="12"/>
      <c r="C197" s="37">
        <f>C169+C35+C20</f>
        <v>31536013.039999999</v>
      </c>
      <c r="D197" s="37">
        <f>D169+D35+D20</f>
        <v>28430000.000000004</v>
      </c>
      <c r="E197" s="37">
        <f>E169+E35+E20</f>
        <v>28850000</v>
      </c>
    </row>
    <row r="198" spans="1:5" ht="10.5" hidden="1" customHeight="1">
      <c r="A198" s="65" t="s">
        <v>96</v>
      </c>
      <c r="B198" s="12"/>
      <c r="C198" s="37">
        <f>C17-C194</f>
        <v>-26450455.900000006</v>
      </c>
      <c r="D198" s="37">
        <f>D17-D194</f>
        <v>0</v>
      </c>
      <c r="E198" s="37">
        <f>E17-E194</f>
        <v>0</v>
      </c>
    </row>
    <row r="199" spans="1:5" ht="34.5" hidden="1" customHeight="1">
      <c r="A199" s="66" t="s">
        <v>97</v>
      </c>
      <c r="B199" s="50"/>
      <c r="C199" s="67">
        <v>0</v>
      </c>
      <c r="D199" s="67">
        <v>0</v>
      </c>
      <c r="E199" s="67">
        <v>0</v>
      </c>
    </row>
    <row r="200" spans="1:5" ht="34.5" hidden="1" customHeight="1">
      <c r="A200" s="64" t="s">
        <v>98</v>
      </c>
      <c r="B200" s="12"/>
      <c r="C200" s="37"/>
      <c r="D200" s="37"/>
      <c r="E200" s="37"/>
    </row>
    <row r="201" spans="1:5" ht="34.5" hidden="1" customHeight="1">
      <c r="A201" s="25" t="s">
        <v>71</v>
      </c>
      <c r="B201" s="12"/>
      <c r="C201" s="37"/>
      <c r="D201" s="37"/>
      <c r="E201" s="37"/>
    </row>
  </sheetData>
  <mergeCells count="2">
    <mergeCell ref="C9:E10"/>
    <mergeCell ref="D4:E4"/>
  </mergeCells>
  <pageMargins left="1.1811023622047245" right="0.70866141732283472" top="0.74803149606299213" bottom="0.74803149606299213" header="0.51181102362204722" footer="0.51181102362204722"/>
  <pageSetup paperSize="9" scale="95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7"/>
  <sheetViews>
    <sheetView topLeftCell="A11" zoomScaleNormal="100" workbookViewId="0">
      <selection activeCell="A23" sqref="A23"/>
    </sheetView>
  </sheetViews>
  <sheetFormatPr defaultRowHeight="15"/>
  <cols>
    <col min="1" max="1" width="40.42578125"/>
    <col min="2" max="2" width="0" hidden="1"/>
    <col min="3" max="3" width="12.28515625"/>
    <col min="4" max="4" width="14.28515625"/>
    <col min="5" max="5" width="14.5703125"/>
    <col min="6" max="6" width="10"/>
    <col min="7" max="7" width="14.85546875"/>
    <col min="8" max="8" width="11.5703125"/>
    <col min="9" max="9" width="11"/>
    <col min="1019" max="1025" width="8.5703125"/>
  </cols>
  <sheetData>
    <row r="1" spans="1:5">
      <c r="D1" s="1" t="s">
        <v>99</v>
      </c>
      <c r="E1" s="2"/>
    </row>
    <row r="2" spans="1:5">
      <c r="D2" s="1" t="s">
        <v>1</v>
      </c>
      <c r="E2" s="2"/>
    </row>
    <row r="3" spans="1:5">
      <c r="D3" s="1" t="s">
        <v>2</v>
      </c>
      <c r="E3" s="2"/>
    </row>
    <row r="4" spans="1:5" ht="15.75">
      <c r="D4" s="3" t="s">
        <v>3</v>
      </c>
    </row>
    <row r="6" spans="1:5" ht="15.75">
      <c r="A6" s="4" t="s">
        <v>4</v>
      </c>
      <c r="B6" s="4"/>
      <c r="C6" s="4"/>
      <c r="D6" s="4"/>
    </row>
    <row r="7" spans="1:5" ht="17.25" customHeight="1">
      <c r="A7" s="4" t="s">
        <v>100</v>
      </c>
      <c r="B7" s="4"/>
      <c r="C7" s="4"/>
      <c r="D7" s="4"/>
    </row>
    <row r="8" spans="1:5">
      <c r="E8" t="s">
        <v>6</v>
      </c>
    </row>
    <row r="9" spans="1:5" ht="15" hidden="1" customHeight="1">
      <c r="B9" s="5"/>
      <c r="C9" s="95"/>
      <c r="D9" s="95"/>
      <c r="E9" s="95"/>
    </row>
    <row r="10" spans="1:5" hidden="1">
      <c r="A10" s="6"/>
      <c r="B10" s="7"/>
      <c r="C10" s="95"/>
      <c r="D10" s="95"/>
      <c r="E10" s="95"/>
    </row>
    <row r="11" spans="1:5" ht="30.75" customHeight="1">
      <c r="A11" s="6" t="s">
        <v>7</v>
      </c>
      <c r="B11" s="8"/>
      <c r="C11" s="9">
        <v>2021</v>
      </c>
      <c r="D11" s="9">
        <v>2022</v>
      </c>
      <c r="E11" s="9">
        <v>2023</v>
      </c>
    </row>
    <row r="12" spans="1:5" ht="30.75" hidden="1" customHeight="1">
      <c r="A12" s="10" t="s">
        <v>8</v>
      </c>
      <c r="B12" s="8"/>
      <c r="C12" s="9"/>
      <c r="D12" s="9"/>
      <c r="E12" s="9"/>
    </row>
    <row r="13" spans="1:5" ht="30.75" hidden="1" customHeight="1">
      <c r="A13" s="11" t="s">
        <v>9</v>
      </c>
      <c r="B13" s="12"/>
      <c r="C13" s="13">
        <v>15697000</v>
      </c>
      <c r="D13" s="13">
        <v>16900000</v>
      </c>
      <c r="E13" s="13">
        <v>17040000</v>
      </c>
    </row>
    <row r="14" spans="1:5" ht="30.75" hidden="1" customHeight="1">
      <c r="A14" s="11" t="s">
        <v>10</v>
      </c>
      <c r="B14" s="12"/>
      <c r="C14" s="13">
        <v>11300000</v>
      </c>
      <c r="D14" s="13">
        <v>11530000</v>
      </c>
      <c r="E14" s="13">
        <v>11810000</v>
      </c>
    </row>
    <row r="15" spans="1:5" ht="30.75" hidden="1" customHeight="1">
      <c r="A15" s="11" t="s">
        <v>11</v>
      </c>
      <c r="B15" s="12"/>
      <c r="C15" s="14">
        <v>37062200</v>
      </c>
      <c r="D15" s="14">
        <v>36589600</v>
      </c>
      <c r="E15" s="14">
        <v>20247200</v>
      </c>
    </row>
    <row r="16" spans="1:5" ht="30.75" hidden="1" customHeight="1">
      <c r="A16" s="11" t="s">
        <v>12</v>
      </c>
      <c r="B16" s="12"/>
      <c r="C16" s="12">
        <v>0</v>
      </c>
      <c r="D16" s="12">
        <v>0</v>
      </c>
      <c r="E16" s="12">
        <v>0</v>
      </c>
    </row>
    <row r="17" spans="1:5" ht="30.75" hidden="1" customHeight="1">
      <c r="A17" s="10" t="s">
        <v>13</v>
      </c>
      <c r="B17" s="15"/>
      <c r="C17" s="16">
        <f>SUM(C13:C16)</f>
        <v>64059200</v>
      </c>
      <c r="D17" s="16">
        <f>SUM(D13:D16)</f>
        <v>65019600</v>
      </c>
      <c r="E17" s="16">
        <f>SUM(E13:E16)</f>
        <v>49097200</v>
      </c>
    </row>
    <row r="18" spans="1:5" ht="30.75" hidden="1" customHeight="1">
      <c r="A18" s="17" t="s">
        <v>14</v>
      </c>
      <c r="B18" s="12"/>
      <c r="C18" s="12"/>
      <c r="D18" s="12"/>
      <c r="E18" s="12"/>
    </row>
    <row r="19" spans="1:5" ht="30.75" customHeight="1">
      <c r="A19" s="18" t="s">
        <v>15</v>
      </c>
      <c r="B19" s="19"/>
      <c r="C19" s="20">
        <f>C20+C28+C129+C135+C165</f>
        <v>67164438.799999997</v>
      </c>
      <c r="D19" s="20">
        <f>D20+D28+D129+D135+D165</f>
        <v>65019600</v>
      </c>
      <c r="E19" s="20">
        <f>E20+E28+E129+E135+E165</f>
        <v>49097200</v>
      </c>
    </row>
    <row r="20" spans="1:5" ht="47.25" customHeight="1">
      <c r="A20" s="18" t="s">
        <v>16</v>
      </c>
      <c r="B20" s="19"/>
      <c r="C20" s="20">
        <f>C21+C22+C24+C23</f>
        <v>6370843.29</v>
      </c>
      <c r="D20" s="20">
        <f>D21+D22+D24</f>
        <v>6764620.4400000004</v>
      </c>
      <c r="E20" s="20">
        <f>E21+E22+E24</f>
        <v>9000442.6600000001</v>
      </c>
    </row>
    <row r="21" spans="1:5" ht="73.5" customHeight="1">
      <c r="A21" s="22" t="s">
        <v>17</v>
      </c>
      <c r="B21" s="12"/>
      <c r="C21" s="23">
        <v>1661000</v>
      </c>
      <c r="D21" s="24">
        <v>0</v>
      </c>
      <c r="E21" s="24">
        <v>0</v>
      </c>
    </row>
    <row r="22" spans="1:5" ht="63.75" customHeight="1">
      <c r="A22" s="25" t="s">
        <v>18</v>
      </c>
      <c r="B22" s="12"/>
      <c r="C22" s="23">
        <v>906000</v>
      </c>
      <c r="D22" s="24">
        <v>0</v>
      </c>
      <c r="E22" s="24">
        <v>0</v>
      </c>
    </row>
    <row r="23" spans="1:5" ht="103.5" customHeight="1">
      <c r="A23" s="26" t="s">
        <v>19</v>
      </c>
      <c r="B23" s="12"/>
      <c r="C23" s="23">
        <v>394721</v>
      </c>
      <c r="D23" s="24">
        <v>0</v>
      </c>
      <c r="E23" s="24">
        <v>0</v>
      </c>
    </row>
    <row r="24" spans="1:5" ht="16.5" customHeight="1">
      <c r="A24" s="30" t="s">
        <v>25</v>
      </c>
      <c r="B24" s="12"/>
      <c r="C24" s="23">
        <f>C26+C27</f>
        <v>3409122.29</v>
      </c>
      <c r="D24" s="23">
        <f>D26+D27</f>
        <v>6764620.4400000004</v>
      </c>
      <c r="E24" s="23">
        <f>E26+E27</f>
        <v>9000442.6600000001</v>
      </c>
    </row>
    <row r="25" spans="1:5" ht="18.75" customHeight="1">
      <c r="A25" s="31" t="s">
        <v>26</v>
      </c>
      <c r="B25" s="12"/>
      <c r="C25" s="23"/>
      <c r="D25" s="24"/>
      <c r="E25" s="24"/>
    </row>
    <row r="26" spans="1:5" ht="17.25" customHeight="1">
      <c r="A26" s="31" t="s">
        <v>27</v>
      </c>
      <c r="B26" s="12"/>
      <c r="C26" s="23">
        <v>0</v>
      </c>
      <c r="D26" s="23">
        <v>0</v>
      </c>
      <c r="E26" s="23">
        <v>0</v>
      </c>
    </row>
    <row r="27" spans="1:5" ht="20.25" customHeight="1">
      <c r="A27" s="31" t="s">
        <v>28</v>
      </c>
      <c r="B27" s="12"/>
      <c r="C27" s="32">
        <v>3409122.29</v>
      </c>
      <c r="D27" s="24">
        <v>6764620.4400000004</v>
      </c>
      <c r="E27" s="24">
        <v>9000442.6600000001</v>
      </c>
    </row>
    <row r="28" spans="1:5" ht="45.75" customHeight="1">
      <c r="A28" s="33" t="s">
        <v>29</v>
      </c>
      <c r="B28" s="34"/>
      <c r="C28" s="35">
        <f>C30+C31</f>
        <v>41095521.68</v>
      </c>
      <c r="D28" s="35">
        <f>D30+D31</f>
        <v>40655111.119999997</v>
      </c>
      <c r="E28" s="35">
        <f>E30+E31</f>
        <v>22496888.899999999</v>
      </c>
    </row>
    <row r="29" spans="1:5" ht="16.5" customHeight="1">
      <c r="A29" s="31" t="s">
        <v>26</v>
      </c>
      <c r="B29" s="12"/>
      <c r="C29" s="37"/>
      <c r="D29" s="13"/>
      <c r="E29" s="13"/>
    </row>
    <row r="30" spans="1:5" ht="16.5" customHeight="1">
      <c r="A30" s="31" t="s">
        <v>27</v>
      </c>
      <c r="B30" s="12"/>
      <c r="C30" s="37">
        <f>C34+C37+C40+C43+C46+C49+C52+C55+C58+C61+C64+C67+C70+C73+C76+C79+C82+C85+C88+C91+C94+C97+C100+C103+C106+C109+C112+C115+C118+C121+C124+C127</f>
        <v>37062200</v>
      </c>
      <c r="D30" s="37">
        <f>D58+D61+D127</f>
        <v>36589600</v>
      </c>
      <c r="E30" s="37">
        <f>E127</f>
        <v>20247200</v>
      </c>
    </row>
    <row r="31" spans="1:5" ht="16.5" customHeight="1">
      <c r="A31" s="31" t="s">
        <v>28</v>
      </c>
      <c r="B31" s="12"/>
      <c r="C31" s="37">
        <f>C35+C38+C41+C44+C47+C50+C53+C56+C59+C62+C65+C68+C71+C74+C77+C80+C83+C86+C89+C92+C95+C98+C101+C104+C107+C110+C113+C116+C119+C122+C125+C128</f>
        <v>4033321.68</v>
      </c>
      <c r="D31" s="37">
        <f>D59+D62+D128</f>
        <v>4065511.12</v>
      </c>
      <c r="E31" s="37">
        <f>E128</f>
        <v>2249688.9</v>
      </c>
    </row>
    <row r="32" spans="1:5" ht="15.75" customHeight="1">
      <c r="A32" s="31" t="s">
        <v>30</v>
      </c>
      <c r="B32" s="12"/>
      <c r="C32" s="37"/>
      <c r="D32" s="13"/>
      <c r="E32" s="13"/>
    </row>
    <row r="33" spans="1:5" ht="33" customHeight="1">
      <c r="A33" s="30" t="s">
        <v>31</v>
      </c>
      <c r="B33" s="24"/>
      <c r="C33" s="38">
        <f>C34+C35</f>
        <v>481935</v>
      </c>
      <c r="D33" s="68"/>
      <c r="E33" s="68"/>
    </row>
    <row r="34" spans="1:5" ht="20.25" customHeight="1">
      <c r="A34" s="30" t="s">
        <v>27</v>
      </c>
      <c r="B34" s="24"/>
      <c r="C34" s="38">
        <v>433741.5</v>
      </c>
      <c r="D34" s="39"/>
      <c r="E34" s="39"/>
    </row>
    <row r="35" spans="1:5" ht="20.25" customHeight="1">
      <c r="A35" s="30" t="s">
        <v>28</v>
      </c>
      <c r="B35" s="24"/>
      <c r="C35" s="38">
        <v>48193.5</v>
      </c>
      <c r="D35" s="39"/>
      <c r="E35" s="39"/>
    </row>
    <row r="36" spans="1:5" ht="36" customHeight="1">
      <c r="A36" s="30" t="s">
        <v>32</v>
      </c>
      <c r="B36" s="24"/>
      <c r="C36" s="38">
        <f>C37+C38</f>
        <v>533333.34</v>
      </c>
      <c r="D36" s="39"/>
      <c r="E36" s="39"/>
    </row>
    <row r="37" spans="1:5" ht="15.75" customHeight="1">
      <c r="A37" s="30" t="s">
        <v>27</v>
      </c>
      <c r="B37" s="24"/>
      <c r="C37" s="38">
        <v>480000</v>
      </c>
      <c r="D37" s="39"/>
      <c r="E37" s="39"/>
    </row>
    <row r="38" spans="1:5" ht="18" customHeight="1">
      <c r="A38" s="30" t="s">
        <v>28</v>
      </c>
      <c r="B38" s="24"/>
      <c r="C38" s="38">
        <v>53333.34</v>
      </c>
      <c r="D38" s="39"/>
      <c r="E38" s="39"/>
    </row>
    <row r="39" spans="1:5" ht="30" customHeight="1">
      <c r="A39" s="40" t="s">
        <v>33</v>
      </c>
      <c r="B39" s="24"/>
      <c r="C39" s="38">
        <f>C40+C41</f>
        <v>1297198.1200000001</v>
      </c>
      <c r="D39" s="41"/>
      <c r="E39" s="41"/>
    </row>
    <row r="40" spans="1:5" ht="19.5" customHeight="1">
      <c r="A40" s="30" t="s">
        <v>27</v>
      </c>
      <c r="B40" s="24"/>
      <c r="C40" s="38">
        <v>1167478.3</v>
      </c>
      <c r="D40" s="39"/>
      <c r="E40" s="39"/>
    </row>
    <row r="41" spans="1:5" ht="18.75" customHeight="1">
      <c r="A41" s="30" t="s">
        <v>28</v>
      </c>
      <c r="B41" s="24"/>
      <c r="C41" s="38">
        <v>129719.82</v>
      </c>
      <c r="D41" s="39"/>
      <c r="E41" s="39"/>
    </row>
    <row r="42" spans="1:5" ht="30" customHeight="1">
      <c r="A42" s="42" t="s">
        <v>34</v>
      </c>
      <c r="B42" s="24"/>
      <c r="C42" s="38">
        <f>C43+C44</f>
        <v>200000</v>
      </c>
      <c r="D42" s="41"/>
      <c r="E42" s="41"/>
    </row>
    <row r="43" spans="1:5" ht="18" customHeight="1">
      <c r="A43" s="30" t="s">
        <v>27</v>
      </c>
      <c r="B43" s="24"/>
      <c r="C43" s="38">
        <v>180000</v>
      </c>
      <c r="D43" s="41"/>
      <c r="E43" s="41"/>
    </row>
    <row r="44" spans="1:5" ht="18" customHeight="1">
      <c r="A44" s="30" t="s">
        <v>28</v>
      </c>
      <c r="B44" s="24"/>
      <c r="C44" s="38">
        <v>20000</v>
      </c>
      <c r="D44" s="41"/>
      <c r="E44" s="41"/>
    </row>
    <row r="45" spans="1:5" ht="30" customHeight="1">
      <c r="A45" s="42" t="s">
        <v>35</v>
      </c>
      <c r="B45" s="24"/>
      <c r="C45" s="38">
        <f>C46+C47</f>
        <v>228000</v>
      </c>
      <c r="D45" s="41"/>
      <c r="E45" s="41"/>
    </row>
    <row r="46" spans="1:5" ht="14.25" customHeight="1">
      <c r="A46" s="30" t="s">
        <v>27</v>
      </c>
      <c r="B46" s="24"/>
      <c r="C46" s="38">
        <v>205200</v>
      </c>
      <c r="D46" s="41"/>
      <c r="E46" s="41"/>
    </row>
    <row r="47" spans="1:5" ht="15.75" customHeight="1">
      <c r="A47" s="30" t="s">
        <v>28</v>
      </c>
      <c r="B47" s="24"/>
      <c r="C47" s="38">
        <v>22800</v>
      </c>
      <c r="D47" s="41"/>
      <c r="E47" s="41"/>
    </row>
    <row r="48" spans="1:5" ht="30" customHeight="1">
      <c r="A48" s="42" t="s">
        <v>36</v>
      </c>
      <c r="B48" s="24"/>
      <c r="C48" s="38">
        <f>C49+C50</f>
        <v>444444.45</v>
      </c>
      <c r="D48" s="41"/>
      <c r="E48" s="41"/>
    </row>
    <row r="49" spans="1:5" ht="15" customHeight="1">
      <c r="A49" s="30" t="s">
        <v>27</v>
      </c>
      <c r="B49" s="24"/>
      <c r="C49" s="38">
        <v>400000</v>
      </c>
      <c r="D49" s="41"/>
      <c r="E49" s="41"/>
    </row>
    <row r="50" spans="1:5" ht="15" customHeight="1">
      <c r="A50" s="30" t="s">
        <v>28</v>
      </c>
      <c r="B50" s="24"/>
      <c r="C50" s="38">
        <v>44444.45</v>
      </c>
      <c r="D50" s="41"/>
      <c r="E50" s="41"/>
    </row>
    <row r="51" spans="1:5" ht="30" customHeight="1">
      <c r="A51" s="42" t="s">
        <v>37</v>
      </c>
      <c r="B51" s="24"/>
      <c r="C51" s="38">
        <f>C52+C53</f>
        <v>600000</v>
      </c>
      <c r="D51" s="41"/>
      <c r="E51" s="41"/>
    </row>
    <row r="52" spans="1:5" ht="18.75" customHeight="1">
      <c r="A52" s="30" t="s">
        <v>27</v>
      </c>
      <c r="B52" s="24"/>
      <c r="C52" s="38">
        <v>540000</v>
      </c>
      <c r="D52" s="41"/>
      <c r="E52" s="41"/>
    </row>
    <row r="53" spans="1:5" ht="18" customHeight="1">
      <c r="A53" s="30" t="s">
        <v>28</v>
      </c>
      <c r="B53" s="24"/>
      <c r="C53" s="38">
        <v>60000</v>
      </c>
      <c r="D53" s="41"/>
      <c r="E53" s="41"/>
    </row>
    <row r="54" spans="1:5" ht="41.25" customHeight="1">
      <c r="A54" s="42" t="s">
        <v>38</v>
      </c>
      <c r="B54" s="24"/>
      <c r="C54" s="38">
        <f>C55+C56</f>
        <v>720000</v>
      </c>
      <c r="D54" s="41"/>
      <c r="E54" s="41"/>
    </row>
    <row r="55" spans="1:5" ht="20.25" customHeight="1">
      <c r="A55" s="30" t="s">
        <v>27</v>
      </c>
      <c r="B55" s="24"/>
      <c r="C55" s="38">
        <v>648000</v>
      </c>
      <c r="D55" s="41"/>
      <c r="E55" s="41"/>
    </row>
    <row r="56" spans="1:5" ht="18" customHeight="1">
      <c r="A56" s="30" t="s">
        <v>28</v>
      </c>
      <c r="B56" s="24"/>
      <c r="C56" s="38">
        <v>72000</v>
      </c>
      <c r="D56" s="41"/>
      <c r="E56" s="41"/>
    </row>
    <row r="57" spans="1:5" ht="30" hidden="1" customHeight="1">
      <c r="A57" s="42" t="s">
        <v>39</v>
      </c>
      <c r="B57" s="24"/>
      <c r="C57" s="38">
        <f>C58+C59</f>
        <v>0</v>
      </c>
      <c r="D57" s="38">
        <f>D58+D59</f>
        <v>0</v>
      </c>
      <c r="E57" s="41"/>
    </row>
    <row r="58" spans="1:5" ht="18.75" hidden="1" customHeight="1">
      <c r="A58" s="30" t="s">
        <v>27</v>
      </c>
      <c r="B58" s="24"/>
      <c r="C58" s="38"/>
      <c r="D58" s="38"/>
      <c r="E58" s="41"/>
    </row>
    <row r="59" spans="1:5" ht="20.25" hidden="1" customHeight="1">
      <c r="A59" s="30" t="s">
        <v>28</v>
      </c>
      <c r="B59" s="24"/>
      <c r="C59" s="38"/>
      <c r="D59" s="38"/>
      <c r="E59" s="41"/>
    </row>
    <row r="60" spans="1:5" ht="30" hidden="1" customHeight="1">
      <c r="A60" s="42" t="s">
        <v>40</v>
      </c>
      <c r="B60" s="24"/>
      <c r="C60" s="38">
        <f>C61+C62</f>
        <v>0</v>
      </c>
      <c r="D60" s="38">
        <f>D61+D62</f>
        <v>0</v>
      </c>
      <c r="E60" s="41"/>
    </row>
    <row r="61" spans="1:5" ht="18.75" hidden="1" customHeight="1">
      <c r="A61" s="30" t="s">
        <v>27</v>
      </c>
      <c r="B61" s="24"/>
      <c r="C61" s="38"/>
      <c r="D61" s="38"/>
      <c r="E61" s="41"/>
    </row>
    <row r="62" spans="1:5" ht="18" hidden="1" customHeight="1">
      <c r="A62" s="30" t="s">
        <v>28</v>
      </c>
      <c r="B62" s="24"/>
      <c r="C62" s="38"/>
      <c r="D62" s="38"/>
      <c r="E62" s="41"/>
    </row>
    <row r="63" spans="1:5" ht="30" customHeight="1">
      <c r="A63" s="42" t="s">
        <v>41</v>
      </c>
      <c r="B63" s="24"/>
      <c r="C63" s="38">
        <f>C64+C65</f>
        <v>170000</v>
      </c>
      <c r="D63" s="41"/>
      <c r="E63" s="41"/>
    </row>
    <row r="64" spans="1:5" ht="18.75" customHeight="1">
      <c r="A64" s="30" t="s">
        <v>27</v>
      </c>
      <c r="B64" s="24"/>
      <c r="C64" s="38">
        <v>153000</v>
      </c>
      <c r="D64" s="41"/>
      <c r="E64" s="41"/>
    </row>
    <row r="65" spans="1:5" ht="19.5" customHeight="1">
      <c r="A65" s="30" t="s">
        <v>28</v>
      </c>
      <c r="B65" s="24"/>
      <c r="C65" s="38">
        <v>17000</v>
      </c>
      <c r="D65" s="41"/>
      <c r="E65" s="41"/>
    </row>
    <row r="66" spans="1:5" ht="30" customHeight="1">
      <c r="A66" s="42" t="s">
        <v>42</v>
      </c>
      <c r="B66" s="24"/>
      <c r="C66" s="38">
        <f>C67+C68</f>
        <v>340000</v>
      </c>
      <c r="D66" s="39"/>
      <c r="E66" s="39"/>
    </row>
    <row r="67" spans="1:5" ht="15.75" customHeight="1">
      <c r="A67" s="30" t="s">
        <v>27</v>
      </c>
      <c r="B67" s="24"/>
      <c r="C67" s="38">
        <v>306000</v>
      </c>
      <c r="D67" s="39"/>
      <c r="E67" s="39"/>
    </row>
    <row r="68" spans="1:5" ht="18" customHeight="1">
      <c r="A68" s="30" t="s">
        <v>28</v>
      </c>
      <c r="B68" s="24"/>
      <c r="C68" s="38">
        <v>34000</v>
      </c>
      <c r="D68" s="39"/>
      <c r="E68" s="39"/>
    </row>
    <row r="69" spans="1:5" ht="30" customHeight="1">
      <c r="A69" s="42" t="s">
        <v>43</v>
      </c>
      <c r="B69" s="24"/>
      <c r="C69" s="38">
        <f>C70+C71</f>
        <v>221842.78</v>
      </c>
      <c r="D69" s="41"/>
      <c r="E69" s="41"/>
    </row>
    <row r="70" spans="1:5" ht="13.5" customHeight="1">
      <c r="A70" s="30" t="s">
        <v>27</v>
      </c>
      <c r="B70" s="24"/>
      <c r="C70" s="43">
        <v>199658.5</v>
      </c>
      <c r="D70" s="41"/>
      <c r="E70" s="41"/>
    </row>
    <row r="71" spans="1:5" ht="15" customHeight="1">
      <c r="A71" s="30" t="s">
        <v>28</v>
      </c>
      <c r="B71" s="24"/>
      <c r="C71" s="43">
        <v>22184.28</v>
      </c>
      <c r="D71" s="41"/>
      <c r="E71" s="41"/>
    </row>
    <row r="72" spans="1:5" ht="30" customHeight="1">
      <c r="A72" s="42" t="s">
        <v>44</v>
      </c>
      <c r="B72" s="24"/>
      <c r="C72" s="38">
        <f>C73+C74</f>
        <v>550000</v>
      </c>
      <c r="D72" s="41"/>
      <c r="E72" s="41"/>
    </row>
    <row r="73" spans="1:5" ht="15" customHeight="1">
      <c r="A73" s="30" t="s">
        <v>27</v>
      </c>
      <c r="B73" s="24"/>
      <c r="C73" s="38">
        <v>495000</v>
      </c>
      <c r="D73" s="41"/>
      <c r="E73" s="41"/>
    </row>
    <row r="74" spans="1:5" ht="16.5" customHeight="1">
      <c r="A74" s="30" t="s">
        <v>28</v>
      </c>
      <c r="B74" s="24"/>
      <c r="C74" s="38">
        <v>55000</v>
      </c>
      <c r="D74" s="41"/>
      <c r="E74" s="41"/>
    </row>
    <row r="75" spans="1:5" ht="30" customHeight="1">
      <c r="A75" s="42" t="s">
        <v>45</v>
      </c>
      <c r="B75" s="24"/>
      <c r="C75" s="38">
        <f>C76+C77</f>
        <v>600000</v>
      </c>
      <c r="D75" s="41"/>
      <c r="E75" s="41"/>
    </row>
    <row r="76" spans="1:5" ht="14.25" customHeight="1">
      <c r="A76" s="30" t="s">
        <v>27</v>
      </c>
      <c r="B76" s="24"/>
      <c r="C76" s="38">
        <v>540000</v>
      </c>
      <c r="D76" s="41"/>
      <c r="E76" s="41"/>
    </row>
    <row r="77" spans="1:5" ht="16.5" customHeight="1">
      <c r="A77" s="30" t="s">
        <v>28</v>
      </c>
      <c r="B77" s="24"/>
      <c r="C77" s="38">
        <v>60000</v>
      </c>
      <c r="D77" s="41"/>
      <c r="E77" s="41"/>
    </row>
    <row r="78" spans="1:5" ht="41.25" customHeight="1">
      <c r="A78" s="42" t="s">
        <v>46</v>
      </c>
      <c r="B78" s="24"/>
      <c r="C78" s="38">
        <f>C79+C80</f>
        <v>14855327.529999999</v>
      </c>
      <c r="D78" s="44"/>
      <c r="E78" s="44"/>
    </row>
    <row r="79" spans="1:5" ht="20.25" customHeight="1">
      <c r="A79" s="30" t="s">
        <v>27</v>
      </c>
      <c r="B79" s="24"/>
      <c r="C79" s="38">
        <v>13369794.779999999</v>
      </c>
      <c r="D79" s="44"/>
      <c r="E79" s="44"/>
    </row>
    <row r="80" spans="1:5" ht="18" customHeight="1">
      <c r="A80" s="30" t="s">
        <v>28</v>
      </c>
      <c r="B80" s="24"/>
      <c r="C80" s="38">
        <v>1485532.75</v>
      </c>
      <c r="D80" s="44"/>
      <c r="E80" s="44"/>
    </row>
    <row r="81" spans="1:5" ht="30" customHeight="1">
      <c r="A81" s="42" t="s">
        <v>47</v>
      </c>
      <c r="B81" s="24"/>
      <c r="C81" s="38">
        <f>C82+C83</f>
        <v>1351795</v>
      </c>
      <c r="D81" s="41"/>
      <c r="E81" s="41"/>
    </row>
    <row r="82" spans="1:5" ht="15.75" customHeight="1">
      <c r="A82" s="30" t="s">
        <v>27</v>
      </c>
      <c r="B82" s="24"/>
      <c r="C82" s="38">
        <v>1216615.5</v>
      </c>
      <c r="D82" s="41"/>
      <c r="E82" s="41"/>
    </row>
    <row r="83" spans="1:5" ht="18" customHeight="1">
      <c r="A83" s="30" t="s">
        <v>28</v>
      </c>
      <c r="B83" s="24"/>
      <c r="C83" s="38">
        <v>135179.5</v>
      </c>
      <c r="D83" s="41"/>
      <c r="E83" s="41"/>
    </row>
    <row r="84" spans="1:5" ht="30" customHeight="1">
      <c r="A84" s="42" t="s">
        <v>48</v>
      </c>
      <c r="B84" s="24"/>
      <c r="C84" s="38">
        <f>C85+C86</f>
        <v>334000</v>
      </c>
      <c r="D84" s="41"/>
      <c r="E84" s="41"/>
    </row>
    <row r="85" spans="1:5" ht="16.5" customHeight="1">
      <c r="A85" s="30" t="s">
        <v>27</v>
      </c>
      <c r="B85" s="24"/>
      <c r="C85" s="38">
        <v>300600</v>
      </c>
      <c r="D85" s="41"/>
      <c r="E85" s="41"/>
    </row>
    <row r="86" spans="1:5" ht="12.75" customHeight="1">
      <c r="A86" s="30" t="s">
        <v>28</v>
      </c>
      <c r="B86" s="24"/>
      <c r="C86" s="38">
        <v>33400</v>
      </c>
      <c r="D86" s="41"/>
      <c r="E86" s="41"/>
    </row>
    <row r="87" spans="1:5" ht="30" customHeight="1">
      <c r="A87" s="42" t="s">
        <v>49</v>
      </c>
      <c r="B87" s="24"/>
      <c r="C87" s="38">
        <f>C88+C89</f>
        <v>519188</v>
      </c>
      <c r="D87" s="41"/>
      <c r="E87" s="41"/>
    </row>
    <row r="88" spans="1:5" ht="15.75" customHeight="1">
      <c r="A88" s="30" t="s">
        <v>27</v>
      </c>
      <c r="B88" s="24"/>
      <c r="C88" s="38">
        <v>467269.2</v>
      </c>
      <c r="D88" s="41"/>
      <c r="E88" s="41"/>
    </row>
    <row r="89" spans="1:5" ht="17.25" customHeight="1">
      <c r="A89" s="30" t="s">
        <v>28</v>
      </c>
      <c r="B89" s="24"/>
      <c r="C89" s="38">
        <v>51918.8</v>
      </c>
      <c r="D89" s="41"/>
      <c r="E89" s="41"/>
    </row>
    <row r="90" spans="1:5" ht="30" customHeight="1">
      <c r="A90" s="42" t="s">
        <v>50</v>
      </c>
      <c r="B90" s="24"/>
      <c r="C90" s="38">
        <f>C91+C92</f>
        <v>210812</v>
      </c>
      <c r="D90" s="41"/>
      <c r="E90" s="41"/>
    </row>
    <row r="91" spans="1:5" ht="18" customHeight="1">
      <c r="A91" s="30" t="s">
        <v>27</v>
      </c>
      <c r="B91" s="24"/>
      <c r="C91" s="38">
        <v>189730.8</v>
      </c>
      <c r="D91" s="41"/>
      <c r="E91" s="41"/>
    </row>
    <row r="92" spans="1:5" ht="16.5" customHeight="1">
      <c r="A92" s="30" t="s">
        <v>28</v>
      </c>
      <c r="B92" s="24"/>
      <c r="C92" s="38">
        <v>21081.200000000001</v>
      </c>
      <c r="D92" s="41"/>
      <c r="E92" s="41"/>
    </row>
    <row r="93" spans="1:5" ht="30" customHeight="1">
      <c r="A93" s="42" t="s">
        <v>51</v>
      </c>
      <c r="B93" s="24"/>
      <c r="C93" s="38">
        <f>C94+C95</f>
        <v>370000</v>
      </c>
      <c r="D93" s="41"/>
      <c r="E93" s="41"/>
    </row>
    <row r="94" spans="1:5" ht="13.5" customHeight="1">
      <c r="A94" s="30" t="s">
        <v>27</v>
      </c>
      <c r="B94" s="24"/>
      <c r="C94" s="38">
        <v>333000</v>
      </c>
      <c r="D94" s="41"/>
      <c r="E94" s="41"/>
    </row>
    <row r="95" spans="1:5" ht="15.75" customHeight="1">
      <c r="A95" s="30" t="s">
        <v>28</v>
      </c>
      <c r="B95" s="24"/>
      <c r="C95" s="38">
        <v>37000</v>
      </c>
      <c r="D95" s="41"/>
      <c r="E95" s="41"/>
    </row>
    <row r="96" spans="1:5" ht="29.25" customHeight="1">
      <c r="A96" s="30" t="s">
        <v>52</v>
      </c>
      <c r="B96" s="24"/>
      <c r="C96" s="41">
        <f>C97+C98</f>
        <v>222222.23</v>
      </c>
      <c r="D96" s="39"/>
      <c r="E96" s="39"/>
    </row>
    <row r="97" spans="1:5" ht="15" customHeight="1">
      <c r="A97" s="30" t="s">
        <v>27</v>
      </c>
      <c r="B97" s="24"/>
      <c r="C97" s="41">
        <v>200000</v>
      </c>
      <c r="D97" s="39"/>
      <c r="E97" s="39"/>
    </row>
    <row r="98" spans="1:5" ht="14.25" customHeight="1">
      <c r="A98" s="30" t="s">
        <v>28</v>
      </c>
      <c r="B98" s="24"/>
      <c r="C98" s="41">
        <v>22222.23</v>
      </c>
      <c r="D98" s="39"/>
      <c r="E98" s="39"/>
    </row>
    <row r="99" spans="1:5" ht="30" customHeight="1">
      <c r="A99" s="42" t="s">
        <v>53</v>
      </c>
      <c r="B99" s="24"/>
      <c r="C99" s="38">
        <f>C100+C101</f>
        <v>120000</v>
      </c>
      <c r="D99" s="41"/>
      <c r="E99" s="41"/>
    </row>
    <row r="100" spans="1:5" ht="16.5" customHeight="1">
      <c r="A100" s="30" t="s">
        <v>27</v>
      </c>
      <c r="B100" s="24"/>
      <c r="C100" s="38">
        <v>108000</v>
      </c>
      <c r="D100" s="41"/>
      <c r="E100" s="41"/>
    </row>
    <row r="101" spans="1:5" ht="18.75" customHeight="1">
      <c r="A101" s="30" t="s">
        <v>28</v>
      </c>
      <c r="B101" s="24"/>
      <c r="C101" s="38">
        <v>12000</v>
      </c>
      <c r="D101" s="41"/>
      <c r="E101" s="41"/>
    </row>
    <row r="102" spans="1:5" ht="30" customHeight="1">
      <c r="A102" s="42" t="s">
        <v>54</v>
      </c>
      <c r="B102" s="24"/>
      <c r="C102" s="38">
        <f>C103+C104</f>
        <v>540000</v>
      </c>
      <c r="D102" s="41"/>
      <c r="E102" s="41"/>
    </row>
    <row r="103" spans="1:5" ht="15.75" customHeight="1">
      <c r="A103" s="30" t="s">
        <v>27</v>
      </c>
      <c r="B103" s="24"/>
      <c r="C103" s="38">
        <v>486000</v>
      </c>
      <c r="D103" s="41"/>
      <c r="E103" s="41"/>
    </row>
    <row r="104" spans="1:5" ht="18" customHeight="1">
      <c r="A104" s="30" t="s">
        <v>28</v>
      </c>
      <c r="B104" s="24"/>
      <c r="C104" s="38">
        <v>54000</v>
      </c>
      <c r="D104" s="41"/>
      <c r="E104" s="41"/>
    </row>
    <row r="105" spans="1:5" ht="30" customHeight="1">
      <c r="A105" s="42" t="s">
        <v>55</v>
      </c>
      <c r="B105" s="24"/>
      <c r="C105" s="38">
        <f>C106+C107</f>
        <v>1632118</v>
      </c>
      <c r="D105" s="41"/>
      <c r="E105" s="44"/>
    </row>
    <row r="106" spans="1:5" ht="19.5" customHeight="1">
      <c r="A106" s="30" t="s">
        <v>27</v>
      </c>
      <c r="B106" s="24"/>
      <c r="C106" s="38">
        <v>1468906.2</v>
      </c>
      <c r="D106" s="41"/>
      <c r="E106" s="44"/>
    </row>
    <row r="107" spans="1:5" ht="21" customHeight="1">
      <c r="A107" s="30" t="s">
        <v>28</v>
      </c>
      <c r="B107" s="24"/>
      <c r="C107" s="38">
        <v>163211.79999999999</v>
      </c>
      <c r="D107" s="41"/>
      <c r="E107" s="44"/>
    </row>
    <row r="108" spans="1:5" ht="30" customHeight="1">
      <c r="A108" s="42" t="s">
        <v>56</v>
      </c>
      <c r="B108" s="24"/>
      <c r="C108" s="38">
        <f>C109+C110</f>
        <v>1738994.58</v>
      </c>
      <c r="D108" s="41"/>
      <c r="E108" s="41"/>
    </row>
    <row r="109" spans="1:5" ht="19.5" customHeight="1">
      <c r="A109" s="30" t="s">
        <v>27</v>
      </c>
      <c r="B109" s="24"/>
      <c r="C109" s="38">
        <v>1565095.12</v>
      </c>
      <c r="D109" s="41"/>
      <c r="E109" s="41"/>
    </row>
    <row r="110" spans="1:5" ht="18.75" customHeight="1">
      <c r="A110" s="30" t="s">
        <v>28</v>
      </c>
      <c r="B110" s="24"/>
      <c r="C110" s="38">
        <v>173899.46</v>
      </c>
      <c r="D110" s="41"/>
      <c r="E110" s="41"/>
    </row>
    <row r="111" spans="1:5" ht="30" customHeight="1">
      <c r="A111" s="42" t="s">
        <v>57</v>
      </c>
      <c r="B111" s="24"/>
      <c r="C111" s="38">
        <f>C112+C113</f>
        <v>1049059.8700000001</v>
      </c>
      <c r="D111" s="41"/>
      <c r="E111" s="41"/>
    </row>
    <row r="112" spans="1:5" ht="21" customHeight="1">
      <c r="A112" s="30" t="s">
        <v>27</v>
      </c>
      <c r="B112" s="24"/>
      <c r="C112" s="38">
        <v>944153.88</v>
      </c>
      <c r="D112" s="41"/>
      <c r="E112" s="41"/>
    </row>
    <row r="113" spans="1:5" ht="17.25" customHeight="1">
      <c r="A113" s="30" t="s">
        <v>28</v>
      </c>
      <c r="B113" s="24"/>
      <c r="C113" s="38">
        <v>104905.99</v>
      </c>
      <c r="D113" s="41"/>
      <c r="E113" s="41"/>
    </row>
    <row r="114" spans="1:5" ht="30" customHeight="1">
      <c r="A114" s="42" t="s">
        <v>58</v>
      </c>
      <c r="B114" s="24"/>
      <c r="C114" s="38">
        <f>C115+C116</f>
        <v>1537390</v>
      </c>
      <c r="D114" s="41"/>
      <c r="E114" s="41"/>
    </row>
    <row r="115" spans="1:5" ht="18.75" customHeight="1">
      <c r="A115" s="30" t="s">
        <v>27</v>
      </c>
      <c r="B115" s="24"/>
      <c r="C115" s="38">
        <v>1383651</v>
      </c>
      <c r="D115" s="41"/>
      <c r="E115" s="41"/>
    </row>
    <row r="116" spans="1:5" ht="21" customHeight="1">
      <c r="A116" s="30" t="s">
        <v>28</v>
      </c>
      <c r="B116" s="24"/>
      <c r="C116" s="38">
        <v>153739</v>
      </c>
      <c r="D116" s="41"/>
      <c r="E116" s="41"/>
    </row>
    <row r="117" spans="1:5" ht="30" customHeight="1">
      <c r="A117" s="42" t="s">
        <v>59</v>
      </c>
      <c r="B117" s="24"/>
      <c r="C117" s="38">
        <f>C118+C119</f>
        <v>450000</v>
      </c>
      <c r="D117" s="41"/>
      <c r="E117" s="41"/>
    </row>
    <row r="118" spans="1:5" ht="18.75" customHeight="1">
      <c r="A118" s="30" t="s">
        <v>27</v>
      </c>
      <c r="B118" s="24"/>
      <c r="C118" s="38">
        <v>405000</v>
      </c>
      <c r="D118" s="41"/>
      <c r="E118" s="41"/>
    </row>
    <row r="119" spans="1:5" ht="19.5" customHeight="1">
      <c r="A119" s="30" t="s">
        <v>28</v>
      </c>
      <c r="B119" s="24"/>
      <c r="C119" s="38">
        <v>45000</v>
      </c>
      <c r="D119" s="41"/>
      <c r="E119" s="41"/>
    </row>
    <row r="120" spans="1:5" ht="29.25" customHeight="1">
      <c r="A120" s="42" t="s">
        <v>60</v>
      </c>
      <c r="B120" s="24"/>
      <c r="C120" s="38">
        <f>C121+C122</f>
        <v>3315555.56</v>
      </c>
      <c r="D120" s="39"/>
      <c r="E120" s="39"/>
    </row>
    <row r="121" spans="1:5" ht="15.75" customHeight="1">
      <c r="A121" s="30" t="s">
        <v>27</v>
      </c>
      <c r="B121" s="24"/>
      <c r="C121" s="38">
        <v>2984000</v>
      </c>
      <c r="D121" s="41"/>
      <c r="E121" s="39"/>
    </row>
    <row r="122" spans="1:5" ht="17.25" customHeight="1">
      <c r="A122" s="30" t="s">
        <v>28</v>
      </c>
      <c r="B122" s="24"/>
      <c r="C122" s="38">
        <v>331555.56</v>
      </c>
      <c r="D122" s="41"/>
      <c r="E122" s="39"/>
    </row>
    <row r="123" spans="1:5" ht="58.5" customHeight="1">
      <c r="A123" s="40" t="s">
        <v>61</v>
      </c>
      <c r="B123" s="24"/>
      <c r="C123" s="38">
        <f>C124+C125</f>
        <v>5700000</v>
      </c>
      <c r="D123" s="39"/>
      <c r="E123" s="39"/>
    </row>
    <row r="124" spans="1:5" ht="21.75" customHeight="1">
      <c r="A124" s="30" t="s">
        <v>27</v>
      </c>
      <c r="B124" s="24"/>
      <c r="C124" s="38">
        <v>5130000</v>
      </c>
      <c r="D124" s="39"/>
      <c r="E124" s="39"/>
    </row>
    <row r="125" spans="1:5" ht="15.75" customHeight="1">
      <c r="A125" s="30" t="s">
        <v>28</v>
      </c>
      <c r="B125" s="24"/>
      <c r="C125" s="38">
        <v>570000</v>
      </c>
      <c r="D125" s="39"/>
      <c r="E125" s="39"/>
    </row>
    <row r="126" spans="1:5" ht="16.5" customHeight="1">
      <c r="A126" s="30" t="s">
        <v>25</v>
      </c>
      <c r="B126" s="12"/>
      <c r="C126" s="37">
        <f>C127+C128</f>
        <v>762305.22</v>
      </c>
      <c r="D126" s="37">
        <f>D127+D128</f>
        <v>40655111.119999997</v>
      </c>
      <c r="E126" s="37">
        <f>E127+E128</f>
        <v>22496888.899999999</v>
      </c>
    </row>
    <row r="127" spans="1:5" ht="18.75" customHeight="1">
      <c r="A127" s="30" t="s">
        <v>27</v>
      </c>
      <c r="B127" s="12"/>
      <c r="C127" s="48">
        <v>762305.22</v>
      </c>
      <c r="D127" s="47">
        <v>36589600</v>
      </c>
      <c r="E127" s="48">
        <v>20247200</v>
      </c>
    </row>
    <row r="128" spans="1:5" ht="18" customHeight="1">
      <c r="A128" s="30" t="s">
        <v>28</v>
      </c>
      <c r="B128" s="12"/>
      <c r="C128" s="37">
        <v>0</v>
      </c>
      <c r="D128" s="47">
        <v>4065511.12</v>
      </c>
      <c r="E128" s="37">
        <v>2249688.9</v>
      </c>
    </row>
    <row r="129" spans="1:7" ht="50.25" hidden="1" customHeight="1">
      <c r="A129" s="49" t="s">
        <v>69</v>
      </c>
      <c r="B129" s="50"/>
      <c r="C129" s="51">
        <f t="shared" ref="C129:E130" si="0">C130</f>
        <v>0</v>
      </c>
      <c r="D129" s="51">
        <f t="shared" si="0"/>
        <v>0</v>
      </c>
      <c r="E129" s="51">
        <f t="shared" si="0"/>
        <v>0</v>
      </c>
    </row>
    <row r="130" spans="1:7" ht="34.5" hidden="1" customHeight="1">
      <c r="A130" s="30" t="s">
        <v>70</v>
      </c>
      <c r="B130" s="12"/>
      <c r="C130" s="37">
        <f t="shared" si="0"/>
        <v>0</v>
      </c>
      <c r="D130" s="37">
        <f t="shared" si="0"/>
        <v>0</v>
      </c>
      <c r="E130" s="37">
        <f t="shared" si="0"/>
        <v>0</v>
      </c>
    </row>
    <row r="131" spans="1:7" ht="34.5" hidden="1" customHeight="1">
      <c r="A131" s="26" t="s">
        <v>71</v>
      </c>
      <c r="B131" s="12"/>
      <c r="C131" s="37">
        <f>C133+C134</f>
        <v>0</v>
      </c>
      <c r="D131" s="37">
        <f>D133+D134</f>
        <v>0</v>
      </c>
      <c r="E131" s="37">
        <f>E133+E134</f>
        <v>0</v>
      </c>
    </row>
    <row r="132" spans="1:7" ht="34.5" hidden="1" customHeight="1">
      <c r="A132" s="31" t="s">
        <v>26</v>
      </c>
      <c r="B132" s="12"/>
      <c r="C132" s="37" t="s">
        <v>72</v>
      </c>
      <c r="D132" s="37">
        <v>0</v>
      </c>
      <c r="E132" s="37">
        <v>0</v>
      </c>
    </row>
    <row r="133" spans="1:7" ht="34.5" hidden="1" customHeight="1">
      <c r="A133" s="31" t="s">
        <v>27</v>
      </c>
      <c r="B133" s="12"/>
      <c r="C133" s="37">
        <v>0</v>
      </c>
      <c r="D133" s="37">
        <v>0</v>
      </c>
      <c r="E133" s="37">
        <v>0</v>
      </c>
    </row>
    <row r="134" spans="1:7" ht="34.5" hidden="1" customHeight="1">
      <c r="A134" s="31" t="s">
        <v>28</v>
      </c>
      <c r="B134" s="12"/>
      <c r="C134" s="37">
        <v>0</v>
      </c>
      <c r="D134" s="37">
        <v>0</v>
      </c>
      <c r="E134" s="37">
        <v>0</v>
      </c>
    </row>
    <row r="135" spans="1:7" ht="35.1" customHeight="1">
      <c r="A135" s="52" t="s">
        <v>73</v>
      </c>
      <c r="B135" s="53"/>
      <c r="C135" s="54">
        <f>C136+C139+C157</f>
        <v>19698073.829999998</v>
      </c>
      <c r="D135" s="54">
        <f>D136+D139+D157</f>
        <v>17599868.440000001</v>
      </c>
      <c r="E135" s="54">
        <f>E136+E139+E157</f>
        <v>17599868.440000001</v>
      </c>
    </row>
    <row r="136" spans="1:7" ht="26.25" customHeight="1">
      <c r="A136" s="55" t="s">
        <v>74</v>
      </c>
      <c r="B136" s="19"/>
      <c r="C136" s="56">
        <f>C137+C138</f>
        <v>600000</v>
      </c>
      <c r="D136" s="56">
        <f>D137+D138</f>
        <v>0</v>
      </c>
      <c r="E136" s="56">
        <f>E137+E138</f>
        <v>0</v>
      </c>
    </row>
    <row r="137" spans="1:7" ht="17.25" hidden="1" customHeight="1">
      <c r="A137" s="57" t="s">
        <v>75</v>
      </c>
      <c r="B137" s="12"/>
      <c r="C137" s="37">
        <v>300000</v>
      </c>
      <c r="D137" s="37"/>
      <c r="E137" s="37"/>
    </row>
    <row r="138" spans="1:7" ht="22.5" hidden="1" customHeight="1">
      <c r="A138" s="57" t="s">
        <v>76</v>
      </c>
      <c r="B138" s="12"/>
      <c r="C138" s="37">
        <v>300000</v>
      </c>
      <c r="D138" s="37"/>
      <c r="E138" s="37"/>
    </row>
    <row r="139" spans="1:7" ht="16.5" customHeight="1">
      <c r="A139" s="55" t="s">
        <v>77</v>
      </c>
      <c r="B139" s="19"/>
      <c r="C139" s="58">
        <v>16149978.859999999</v>
      </c>
      <c r="D139" s="58">
        <f>D140+D141+D142+D143+D144+D145+D146+D147+D148+D149+D150+D151+D152+D153+D154+D155+D156</f>
        <v>0</v>
      </c>
      <c r="E139" s="58">
        <f>E140+E141+E142+E143+E144+E145+E146+E147+E148+E149+E150+E151+E152+E153+E154+E155+E156</f>
        <v>0</v>
      </c>
      <c r="G139" s="28"/>
    </row>
    <row r="140" spans="1:7" ht="34.5" hidden="1" customHeight="1">
      <c r="A140" s="57" t="s">
        <v>78</v>
      </c>
      <c r="B140" s="12"/>
      <c r="C140" s="37">
        <v>2144000</v>
      </c>
      <c r="D140" s="37"/>
      <c r="E140" s="37"/>
    </row>
    <row r="141" spans="1:7" ht="34.5" hidden="1" customHeight="1">
      <c r="A141" s="57" t="s">
        <v>79</v>
      </c>
      <c r="B141" s="12"/>
      <c r="C141" s="37">
        <v>1160000</v>
      </c>
      <c r="D141" s="37"/>
      <c r="E141" s="37"/>
    </row>
    <row r="142" spans="1:7" ht="51" hidden="1" customHeight="1">
      <c r="A142" s="57" t="s">
        <v>80</v>
      </c>
      <c r="B142" s="12"/>
      <c r="C142" s="37">
        <v>574382.28</v>
      </c>
      <c r="D142" s="37"/>
      <c r="E142" s="37"/>
    </row>
    <row r="143" spans="1:7" ht="54" hidden="1" customHeight="1">
      <c r="A143" s="57" t="s">
        <v>81</v>
      </c>
      <c r="B143" s="12"/>
      <c r="C143" s="37">
        <v>1456180.35</v>
      </c>
      <c r="D143" s="37"/>
      <c r="E143" s="37"/>
    </row>
    <row r="144" spans="1:7" ht="69.75" hidden="1" customHeight="1">
      <c r="A144" s="57" t="s">
        <v>82</v>
      </c>
      <c r="B144" s="12"/>
      <c r="C144" s="37">
        <v>1950000</v>
      </c>
      <c r="D144" s="37"/>
      <c r="E144" s="37"/>
    </row>
    <row r="145" spans="1:5" ht="29.25" hidden="1" customHeight="1">
      <c r="A145" s="57" t="s">
        <v>83</v>
      </c>
      <c r="B145" s="12"/>
      <c r="C145" s="37">
        <v>599124.02</v>
      </c>
      <c r="D145" s="37"/>
      <c r="E145" s="37"/>
    </row>
    <row r="146" spans="1:5" ht="34.5" hidden="1" customHeight="1">
      <c r="A146" s="57" t="s">
        <v>84</v>
      </c>
      <c r="B146" s="12"/>
      <c r="C146" s="37">
        <v>972910</v>
      </c>
      <c r="D146" s="37"/>
      <c r="E146" s="37"/>
    </row>
    <row r="147" spans="1:5" ht="101.25" hidden="1" customHeight="1">
      <c r="A147" s="57" t="s">
        <v>85</v>
      </c>
      <c r="B147" s="12"/>
      <c r="C147" s="37">
        <v>1918974.92</v>
      </c>
      <c r="D147" s="37"/>
      <c r="E147" s="37"/>
    </row>
    <row r="148" spans="1:5" ht="3" hidden="1" customHeight="1">
      <c r="A148" s="57" t="s">
        <v>86</v>
      </c>
      <c r="B148" s="12"/>
      <c r="C148" s="37">
        <v>2270000</v>
      </c>
      <c r="D148" s="37"/>
      <c r="E148" s="37"/>
    </row>
    <row r="149" spans="1:5" ht="44.25" hidden="1" customHeight="1">
      <c r="A149" s="57" t="s">
        <v>87</v>
      </c>
      <c r="B149" s="12"/>
      <c r="C149" s="37">
        <v>1111600</v>
      </c>
      <c r="D149" s="37"/>
      <c r="E149" s="37"/>
    </row>
    <row r="150" spans="1:5" ht="34.5" hidden="1" customHeight="1">
      <c r="A150" s="57" t="s">
        <v>88</v>
      </c>
      <c r="B150" s="12"/>
      <c r="C150" s="37">
        <v>638900</v>
      </c>
      <c r="D150" s="37"/>
      <c r="E150" s="37"/>
    </row>
    <row r="151" spans="1:5" ht="16.5" hidden="1" customHeight="1">
      <c r="A151" s="57" t="s">
        <v>89</v>
      </c>
      <c r="B151" s="12"/>
      <c r="C151" s="37">
        <v>1509744</v>
      </c>
      <c r="D151" s="37"/>
      <c r="E151" s="37"/>
    </row>
    <row r="152" spans="1:5" ht="16.5" hidden="1" customHeight="1">
      <c r="A152" s="57" t="s">
        <v>90</v>
      </c>
      <c r="B152" s="12"/>
      <c r="C152" s="37">
        <v>183429.39</v>
      </c>
      <c r="D152" s="37"/>
      <c r="E152" s="37"/>
    </row>
    <row r="153" spans="1:5" ht="16.5" hidden="1" customHeight="1">
      <c r="A153" s="57" t="s">
        <v>91</v>
      </c>
      <c r="B153" s="12"/>
      <c r="C153" s="37">
        <v>172510.96</v>
      </c>
      <c r="D153" s="37"/>
      <c r="E153" s="37"/>
    </row>
    <row r="154" spans="1:5" ht="16.5" hidden="1" customHeight="1">
      <c r="A154" s="57" t="s">
        <v>92</v>
      </c>
      <c r="B154" s="12"/>
      <c r="C154" s="37">
        <v>169179.28</v>
      </c>
      <c r="D154" s="37"/>
      <c r="E154" s="37"/>
    </row>
    <row r="155" spans="1:5" ht="16.5" hidden="1" customHeight="1">
      <c r="A155" s="57" t="s">
        <v>93</v>
      </c>
      <c r="B155" s="12"/>
      <c r="C155" s="37">
        <v>84466.62</v>
      </c>
      <c r="D155" s="37"/>
      <c r="E155" s="37"/>
    </row>
    <row r="156" spans="1:5" ht="16.5" hidden="1" customHeight="1">
      <c r="A156" s="57" t="s">
        <v>94</v>
      </c>
      <c r="B156" s="12"/>
      <c r="C156" s="37">
        <v>84466.62</v>
      </c>
      <c r="D156" s="37"/>
      <c r="E156" s="37"/>
    </row>
    <row r="157" spans="1:5" ht="16.5" customHeight="1">
      <c r="A157" s="30" t="s">
        <v>25</v>
      </c>
      <c r="B157" s="12"/>
      <c r="C157" s="37">
        <f>C158+C159</f>
        <v>2948094.97</v>
      </c>
      <c r="D157" s="37">
        <f>D158+D159</f>
        <v>17599868.440000001</v>
      </c>
      <c r="E157" s="37">
        <f>E158+E159</f>
        <v>17599868.440000001</v>
      </c>
    </row>
    <row r="158" spans="1:5" ht="16.5" customHeight="1">
      <c r="A158" s="30" t="s">
        <v>27</v>
      </c>
      <c r="B158" s="12"/>
      <c r="C158" s="59">
        <v>0</v>
      </c>
      <c r="D158" s="59"/>
      <c r="E158" s="59"/>
    </row>
    <row r="159" spans="1:5" ht="15.75" customHeight="1">
      <c r="A159" s="30" t="s">
        <v>28</v>
      </c>
      <c r="B159" s="60"/>
      <c r="C159" s="37">
        <v>2948094.97</v>
      </c>
      <c r="D159" s="37">
        <v>17599868.440000001</v>
      </c>
      <c r="E159" s="37">
        <v>17599868.440000001</v>
      </c>
    </row>
    <row r="160" spans="1:5" ht="16.5" hidden="1" customHeight="1">
      <c r="A160" s="61" t="s">
        <v>95</v>
      </c>
      <c r="B160" s="62"/>
      <c r="C160" s="63">
        <f>C162+C163</f>
        <v>67164438.799999997</v>
      </c>
      <c r="D160" s="63">
        <f>D162+D163</f>
        <v>65019600</v>
      </c>
      <c r="E160" s="63">
        <f>E162+E163</f>
        <v>49097200</v>
      </c>
    </row>
    <row r="161" spans="1:5" ht="16.5" hidden="1" customHeight="1">
      <c r="A161" s="64" t="s">
        <v>26</v>
      </c>
      <c r="B161" s="12"/>
      <c r="C161" s="37"/>
      <c r="D161" s="37"/>
      <c r="E161" s="37"/>
    </row>
    <row r="162" spans="1:5" ht="16.5" hidden="1" customHeight="1">
      <c r="A162" s="64" t="s">
        <v>27</v>
      </c>
      <c r="B162" s="12"/>
      <c r="C162" s="37">
        <f>C30</f>
        <v>37062200</v>
      </c>
      <c r="D162" s="37">
        <f>D30</f>
        <v>36589600</v>
      </c>
      <c r="E162" s="37">
        <f>E30</f>
        <v>20247200</v>
      </c>
    </row>
    <row r="163" spans="1:5" ht="16.5" hidden="1" customHeight="1">
      <c r="A163" s="64" t="s">
        <v>28</v>
      </c>
      <c r="B163" s="12"/>
      <c r="C163" s="37">
        <f>C135+C31+C20</f>
        <v>30102238.799999997</v>
      </c>
      <c r="D163" s="37">
        <f>D135+D31+D20</f>
        <v>28430000.000000004</v>
      </c>
      <c r="E163" s="37">
        <f>E135+E31+E20</f>
        <v>28850000</v>
      </c>
    </row>
    <row r="164" spans="1:5" ht="10.5" hidden="1" customHeight="1">
      <c r="A164" s="65" t="s">
        <v>96</v>
      </c>
      <c r="B164" s="12"/>
      <c r="C164" s="37">
        <f>C17-C160</f>
        <v>-3105238.799999997</v>
      </c>
      <c r="D164" s="37">
        <f>D17-D160</f>
        <v>0</v>
      </c>
      <c r="E164" s="37">
        <f>E17-E160</f>
        <v>0</v>
      </c>
    </row>
    <row r="165" spans="1:5" ht="34.5" hidden="1" customHeight="1">
      <c r="A165" s="66" t="s">
        <v>97</v>
      </c>
      <c r="B165" s="50"/>
      <c r="C165" s="67">
        <v>0</v>
      </c>
      <c r="D165" s="67">
        <v>0</v>
      </c>
      <c r="E165" s="67">
        <v>0</v>
      </c>
    </row>
    <row r="166" spans="1:5" ht="34.5" hidden="1" customHeight="1">
      <c r="A166" s="64" t="s">
        <v>98</v>
      </c>
      <c r="B166" s="12"/>
      <c r="C166" s="37"/>
      <c r="D166" s="37"/>
      <c r="E166" s="37"/>
    </row>
    <row r="167" spans="1:5" ht="34.5" hidden="1" customHeight="1">
      <c r="A167" s="25" t="s">
        <v>71</v>
      </c>
      <c r="B167" s="12"/>
      <c r="C167" s="37"/>
      <c r="D167" s="37"/>
      <c r="E167" s="37"/>
    </row>
  </sheetData>
  <mergeCells count="1">
    <mergeCell ref="C9:E10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66"/>
  <sheetViews>
    <sheetView topLeftCell="A2" zoomScaleNormal="100" workbookViewId="0">
      <selection activeCell="C26" sqref="C26"/>
    </sheetView>
  </sheetViews>
  <sheetFormatPr defaultRowHeight="15"/>
  <cols>
    <col min="1" max="1" width="40.42578125"/>
    <col min="2" max="2" width="0" hidden="1"/>
    <col min="3" max="3" width="12.28515625"/>
    <col min="4" max="4" width="14.28515625"/>
    <col min="5" max="5" width="14.5703125"/>
    <col min="1019" max="1025" width="8.5703125"/>
  </cols>
  <sheetData>
    <row r="1" spans="1:5">
      <c r="D1" s="1" t="s">
        <v>101</v>
      </c>
      <c r="E1" s="2"/>
    </row>
    <row r="2" spans="1:5">
      <c r="D2" s="1" t="s">
        <v>1</v>
      </c>
      <c r="E2" s="2"/>
    </row>
    <row r="3" spans="1:5">
      <c r="D3" s="1" t="s">
        <v>2</v>
      </c>
      <c r="E3" s="2"/>
    </row>
    <row r="4" spans="1:5" ht="15.75">
      <c r="D4" s="3" t="s">
        <v>3</v>
      </c>
    </row>
    <row r="6" spans="1:5" ht="15.75">
      <c r="A6" s="4" t="s">
        <v>4</v>
      </c>
      <c r="B6" s="4"/>
      <c r="C6" s="4"/>
      <c r="D6" s="4"/>
    </row>
    <row r="7" spans="1:5" ht="17.25" customHeight="1">
      <c r="A7" s="4" t="s">
        <v>100</v>
      </c>
      <c r="B7" s="4"/>
      <c r="C7" s="4"/>
      <c r="D7" s="4"/>
    </row>
    <row r="8" spans="1:5">
      <c r="E8" t="s">
        <v>6</v>
      </c>
    </row>
    <row r="9" spans="1:5" ht="15" hidden="1" customHeight="1">
      <c r="B9" s="5"/>
      <c r="C9" s="95"/>
      <c r="D9" s="95"/>
      <c r="E9" s="95"/>
    </row>
    <row r="10" spans="1:5" hidden="1">
      <c r="A10" s="6"/>
      <c r="B10" s="7"/>
      <c r="C10" s="95"/>
      <c r="D10" s="95"/>
      <c r="E10" s="95"/>
    </row>
    <row r="11" spans="1:5" ht="30.75" customHeight="1">
      <c r="A11" s="6" t="s">
        <v>7</v>
      </c>
      <c r="B11" s="8"/>
      <c r="C11" s="9">
        <v>2021</v>
      </c>
      <c r="D11" s="9">
        <v>2022</v>
      </c>
      <c r="E11" s="9">
        <v>2023</v>
      </c>
    </row>
    <row r="12" spans="1:5" ht="30.75" hidden="1" customHeight="1">
      <c r="A12" s="10" t="s">
        <v>8</v>
      </c>
      <c r="B12" s="8"/>
      <c r="C12" s="9"/>
      <c r="D12" s="9"/>
      <c r="E12" s="9"/>
    </row>
    <row r="13" spans="1:5" ht="30.75" hidden="1" customHeight="1">
      <c r="A13" s="11" t="s">
        <v>9</v>
      </c>
      <c r="B13" s="12"/>
      <c r="C13" s="13">
        <v>15697000</v>
      </c>
      <c r="D13" s="13">
        <v>16900000</v>
      </c>
      <c r="E13" s="13">
        <v>17040000</v>
      </c>
    </row>
    <row r="14" spans="1:5" ht="30.75" hidden="1" customHeight="1">
      <c r="A14" s="11" t="s">
        <v>10</v>
      </c>
      <c r="B14" s="12"/>
      <c r="C14" s="13">
        <v>11300000</v>
      </c>
      <c r="D14" s="13">
        <v>11530000</v>
      </c>
      <c r="E14" s="13">
        <v>11810000</v>
      </c>
    </row>
    <row r="15" spans="1:5" ht="30.75" hidden="1" customHeight="1">
      <c r="A15" s="11" t="s">
        <v>11</v>
      </c>
      <c r="B15" s="12"/>
      <c r="C15" s="14">
        <v>37062200</v>
      </c>
      <c r="D15" s="14">
        <v>36589600</v>
      </c>
      <c r="E15" s="14">
        <v>20247200</v>
      </c>
    </row>
    <row r="16" spans="1:5" ht="30.75" hidden="1" customHeight="1">
      <c r="A16" s="11" t="s">
        <v>12</v>
      </c>
      <c r="B16" s="12"/>
      <c r="C16" s="12">
        <v>0</v>
      </c>
      <c r="D16" s="12">
        <v>0</v>
      </c>
      <c r="E16" s="12">
        <v>0</v>
      </c>
    </row>
    <row r="17" spans="1:5" ht="30.75" hidden="1" customHeight="1">
      <c r="A17" s="10" t="s">
        <v>13</v>
      </c>
      <c r="B17" s="15"/>
      <c r="C17" s="16">
        <f>SUM(C13:C16)</f>
        <v>64059200</v>
      </c>
      <c r="D17" s="16">
        <f>SUM(D13:D16)</f>
        <v>65019600</v>
      </c>
      <c r="E17" s="16">
        <f>SUM(E13:E16)</f>
        <v>49097200</v>
      </c>
    </row>
    <row r="18" spans="1:5" ht="30.75" hidden="1" customHeight="1">
      <c r="A18" s="17" t="s">
        <v>14</v>
      </c>
      <c r="B18" s="12"/>
      <c r="C18" s="12"/>
      <c r="D18" s="12"/>
      <c r="E18" s="12"/>
    </row>
    <row r="19" spans="1:5" ht="30.75" customHeight="1">
      <c r="A19" s="18" t="s">
        <v>15</v>
      </c>
      <c r="B19" s="19"/>
      <c r="C19" s="58">
        <f>C20+C27+C128+C134+C164</f>
        <v>64059200.000000007</v>
      </c>
      <c r="D19" s="58">
        <f>D20+D27+D128+D134+D164</f>
        <v>65019600</v>
      </c>
      <c r="E19" s="58">
        <f>E20+E27+E128+E134+E164</f>
        <v>49097200</v>
      </c>
    </row>
    <row r="20" spans="1:5" ht="47.25" customHeight="1">
      <c r="A20" s="18" t="s">
        <v>16</v>
      </c>
      <c r="B20" s="19"/>
      <c r="C20" s="58">
        <f>C21+C22+C23</f>
        <v>6842756.3600000003</v>
      </c>
      <c r="D20" s="58">
        <f>D21+D22+D23</f>
        <v>6764620.4400000004</v>
      </c>
      <c r="E20" s="58">
        <f>E21+E22+E23</f>
        <v>9000442.6600000001</v>
      </c>
    </row>
    <row r="21" spans="1:5" ht="73.5" customHeight="1">
      <c r="A21" s="22" t="s">
        <v>17</v>
      </c>
      <c r="B21" s="12"/>
      <c r="C21" s="37">
        <v>1661000</v>
      </c>
      <c r="D21" s="12">
        <v>0</v>
      </c>
      <c r="E21" s="12">
        <v>0</v>
      </c>
    </row>
    <row r="22" spans="1:5" ht="63.75" customHeight="1">
      <c r="A22" s="25" t="s">
        <v>18</v>
      </c>
      <c r="B22" s="12"/>
      <c r="C22" s="37">
        <v>906000</v>
      </c>
      <c r="D22" s="12">
        <v>0</v>
      </c>
      <c r="E22" s="12">
        <v>0</v>
      </c>
    </row>
    <row r="23" spans="1:5" ht="16.5" customHeight="1">
      <c r="A23" s="22" t="s">
        <v>25</v>
      </c>
      <c r="B23" s="12"/>
      <c r="C23" s="37">
        <f>C25+C26</f>
        <v>4275756.3600000003</v>
      </c>
      <c r="D23" s="37">
        <f>D25+D26</f>
        <v>6764620.4400000004</v>
      </c>
      <c r="E23" s="37">
        <f>E25+E26</f>
        <v>9000442.6600000001</v>
      </c>
    </row>
    <row r="24" spans="1:5" ht="18.75" customHeight="1">
      <c r="A24" s="64" t="s">
        <v>26</v>
      </c>
      <c r="B24" s="12"/>
      <c r="C24" s="37"/>
      <c r="D24" s="12"/>
      <c r="E24" s="12"/>
    </row>
    <row r="25" spans="1:5" ht="17.25" customHeight="1">
      <c r="A25" s="64" t="s">
        <v>27</v>
      </c>
      <c r="B25" s="12"/>
      <c r="C25" s="37">
        <v>0</v>
      </c>
      <c r="D25" s="37">
        <v>0</v>
      </c>
      <c r="E25" s="37">
        <v>0</v>
      </c>
    </row>
    <row r="26" spans="1:5" ht="20.25" customHeight="1">
      <c r="A26" s="64" t="s">
        <v>28</v>
      </c>
      <c r="B26" s="12"/>
      <c r="C26" s="69">
        <v>4275756.3600000003</v>
      </c>
      <c r="D26" s="12">
        <v>6764620.4400000004</v>
      </c>
      <c r="E26" s="12">
        <v>9000442.6600000001</v>
      </c>
    </row>
    <row r="27" spans="1:5" ht="45.75" customHeight="1">
      <c r="A27" s="70" t="s">
        <v>29</v>
      </c>
      <c r="B27" s="34"/>
      <c r="C27" s="35">
        <f>C29+C30</f>
        <v>39616575.200000003</v>
      </c>
      <c r="D27" s="35">
        <f>D29+D30</f>
        <v>40655111.119999997</v>
      </c>
      <c r="E27" s="35">
        <f>E29+E30</f>
        <v>22496888.899999999</v>
      </c>
    </row>
    <row r="28" spans="1:5" ht="16.5" customHeight="1">
      <c r="A28" s="64" t="s">
        <v>26</v>
      </c>
      <c r="B28" s="12"/>
      <c r="C28" s="37"/>
      <c r="D28" s="13"/>
      <c r="E28" s="13"/>
    </row>
    <row r="29" spans="1:5" ht="16.5" customHeight="1">
      <c r="A29" s="64" t="s">
        <v>27</v>
      </c>
      <c r="B29" s="12"/>
      <c r="C29" s="37">
        <f>C33+C36+C39+C42+C45+C48+C51+C54+C57+C60+C63+C66+C69+C72+C75+C78+C81+C84+C87+C90+C93+C96+C99+C102+C105+C108+C111+C114+C117+C120+C123+C126</f>
        <v>37062200</v>
      </c>
      <c r="D29" s="37">
        <f>D57+D60+D126</f>
        <v>36589600</v>
      </c>
      <c r="E29" s="37">
        <f>E126</f>
        <v>20247200</v>
      </c>
    </row>
    <row r="30" spans="1:5" ht="16.5" customHeight="1">
      <c r="A30" s="64" t="s">
        <v>28</v>
      </c>
      <c r="B30" s="12"/>
      <c r="C30" s="37">
        <f>C34+C37+C40+C43+C46+C49+C52+C55+C58+C61+C64+C67+C70+C73+C76+C79+C82+C85+C88+C91+C94+C97+C100+C103+C106+C109+C112+C115+C118+C121+C124+C127</f>
        <v>2554375.1999999997</v>
      </c>
      <c r="D30" s="37">
        <f>D58+D61+D127</f>
        <v>4065511.12</v>
      </c>
      <c r="E30" s="37">
        <f>E127</f>
        <v>2249688.9</v>
      </c>
    </row>
    <row r="31" spans="1:5" ht="15.75" customHeight="1">
      <c r="A31" s="64" t="s">
        <v>30</v>
      </c>
      <c r="B31" s="12"/>
      <c r="C31" s="37"/>
      <c r="D31" s="13"/>
      <c r="E31" s="13"/>
    </row>
    <row r="32" spans="1:5" ht="43.5" customHeight="1">
      <c r="A32" s="71" t="s">
        <v>31</v>
      </c>
      <c r="B32" s="24"/>
      <c r="C32" s="38">
        <f>C33+C34</f>
        <v>481935</v>
      </c>
      <c r="D32" s="68"/>
      <c r="E32" s="68"/>
    </row>
    <row r="33" spans="1:5" ht="20.25" customHeight="1">
      <c r="A33" s="71" t="s">
        <v>27</v>
      </c>
      <c r="B33" s="24"/>
      <c r="C33" s="38">
        <v>433741.5</v>
      </c>
      <c r="D33" s="39"/>
      <c r="E33" s="39"/>
    </row>
    <row r="34" spans="1:5" ht="20.25" customHeight="1">
      <c r="A34" s="71" t="s">
        <v>28</v>
      </c>
      <c r="B34" s="24"/>
      <c r="C34" s="38">
        <v>48193.5</v>
      </c>
      <c r="D34" s="39"/>
      <c r="E34" s="39"/>
    </row>
    <row r="35" spans="1:5" ht="36" customHeight="1">
      <c r="A35" s="71" t="s">
        <v>102</v>
      </c>
      <c r="B35" s="24"/>
      <c r="C35" s="38">
        <f>C36+C37</f>
        <v>533333.34</v>
      </c>
      <c r="D35" s="39"/>
      <c r="E35" s="39"/>
    </row>
    <row r="36" spans="1:5" ht="21" customHeight="1">
      <c r="A36" s="71" t="s">
        <v>27</v>
      </c>
      <c r="B36" s="24"/>
      <c r="C36" s="38">
        <v>480000</v>
      </c>
      <c r="D36" s="39"/>
      <c r="E36" s="39"/>
    </row>
    <row r="37" spans="1:5" ht="22.5" customHeight="1">
      <c r="A37" s="71" t="s">
        <v>28</v>
      </c>
      <c r="B37" s="24"/>
      <c r="C37" s="38">
        <v>53333.34</v>
      </c>
      <c r="D37" s="39"/>
      <c r="E37" s="39"/>
    </row>
    <row r="38" spans="1:5" ht="30" customHeight="1">
      <c r="A38" s="72" t="s">
        <v>33</v>
      </c>
      <c r="B38" s="24"/>
      <c r="C38" s="38">
        <f>C39+C40</f>
        <v>800000</v>
      </c>
      <c r="D38" s="41"/>
      <c r="E38" s="41"/>
    </row>
    <row r="39" spans="1:5" ht="19.5" customHeight="1">
      <c r="A39" s="71" t="s">
        <v>27</v>
      </c>
      <c r="B39" s="24"/>
      <c r="C39" s="38">
        <v>720000</v>
      </c>
      <c r="D39" s="39"/>
      <c r="E39" s="39"/>
    </row>
    <row r="40" spans="1:5" ht="18.75" customHeight="1">
      <c r="A40" s="71" t="s">
        <v>28</v>
      </c>
      <c r="B40" s="24"/>
      <c r="C40" s="38">
        <v>80000</v>
      </c>
      <c r="D40" s="39"/>
      <c r="E40" s="39"/>
    </row>
    <row r="41" spans="1:5" ht="30" customHeight="1">
      <c r="A41" s="73" t="s">
        <v>34</v>
      </c>
      <c r="B41" s="24"/>
      <c r="C41" s="38">
        <f>C42+C43</f>
        <v>200000</v>
      </c>
      <c r="D41" s="41"/>
      <c r="E41" s="41"/>
    </row>
    <row r="42" spans="1:5" ht="18" customHeight="1">
      <c r="A42" s="71" t="s">
        <v>27</v>
      </c>
      <c r="B42" s="24"/>
      <c r="C42" s="38">
        <v>180000</v>
      </c>
      <c r="D42" s="41"/>
      <c r="E42" s="41"/>
    </row>
    <row r="43" spans="1:5" ht="18" customHeight="1">
      <c r="A43" s="71" t="s">
        <v>28</v>
      </c>
      <c r="B43" s="24"/>
      <c r="C43" s="38">
        <v>20000</v>
      </c>
      <c r="D43" s="41"/>
      <c r="E43" s="41"/>
    </row>
    <row r="44" spans="1:5" ht="30" customHeight="1">
      <c r="A44" s="74" t="s">
        <v>103</v>
      </c>
      <c r="B44" s="24"/>
      <c r="C44" s="38">
        <f>C45+C46</f>
        <v>228000</v>
      </c>
      <c r="D44" s="41"/>
      <c r="E44" s="41"/>
    </row>
    <row r="45" spans="1:5" ht="18.75" customHeight="1">
      <c r="A45" s="71" t="s">
        <v>27</v>
      </c>
      <c r="B45" s="24"/>
      <c r="C45" s="38">
        <v>205200</v>
      </c>
      <c r="D45" s="41"/>
      <c r="E45" s="41"/>
    </row>
    <row r="46" spans="1:5" ht="18" customHeight="1">
      <c r="A46" s="71" t="s">
        <v>28</v>
      </c>
      <c r="B46" s="24"/>
      <c r="C46" s="38">
        <v>22800</v>
      </c>
      <c r="D46" s="41"/>
      <c r="E46" s="41"/>
    </row>
    <row r="47" spans="1:5" ht="30" customHeight="1">
      <c r="A47" s="74" t="s">
        <v>104</v>
      </c>
      <c r="B47" s="24"/>
      <c r="C47" s="38">
        <f>C48+C49</f>
        <v>444444.45</v>
      </c>
      <c r="D47" s="41"/>
      <c r="E47" s="41"/>
    </row>
    <row r="48" spans="1:5" ht="21" customHeight="1">
      <c r="A48" s="71" t="s">
        <v>27</v>
      </c>
      <c r="B48" s="24"/>
      <c r="C48" s="38">
        <v>400000</v>
      </c>
      <c r="D48" s="41"/>
      <c r="E48" s="41"/>
    </row>
    <row r="49" spans="1:5" ht="20.25" customHeight="1">
      <c r="A49" s="71" t="s">
        <v>28</v>
      </c>
      <c r="B49" s="24"/>
      <c r="C49" s="38">
        <v>44444.45</v>
      </c>
      <c r="D49" s="41"/>
      <c r="E49" s="41"/>
    </row>
    <row r="50" spans="1:5" ht="30" customHeight="1">
      <c r="A50" s="74" t="s">
        <v>105</v>
      </c>
      <c r="B50" s="24"/>
      <c r="C50" s="38">
        <f>C51+C52</f>
        <v>600000</v>
      </c>
      <c r="D50" s="41"/>
      <c r="E50" s="41"/>
    </row>
    <row r="51" spans="1:5" ht="18.75" customHeight="1">
      <c r="A51" s="71" t="s">
        <v>27</v>
      </c>
      <c r="B51" s="24"/>
      <c r="C51" s="38">
        <v>540000</v>
      </c>
      <c r="D51" s="41"/>
      <c r="E51" s="41"/>
    </row>
    <row r="52" spans="1:5" ht="18" customHeight="1">
      <c r="A52" s="71" t="s">
        <v>28</v>
      </c>
      <c r="B52" s="24"/>
      <c r="C52" s="38">
        <v>60000</v>
      </c>
      <c r="D52" s="41"/>
      <c r="E52" s="41"/>
    </row>
    <row r="53" spans="1:5" ht="41.25" customHeight="1">
      <c r="A53" s="73" t="s">
        <v>106</v>
      </c>
      <c r="B53" s="24"/>
      <c r="C53" s="38">
        <f>C54+C55</f>
        <v>720000</v>
      </c>
      <c r="D53" s="41"/>
      <c r="E53" s="41"/>
    </row>
    <row r="54" spans="1:5" ht="20.25" customHeight="1">
      <c r="A54" s="71" t="s">
        <v>27</v>
      </c>
      <c r="B54" s="24"/>
      <c r="C54" s="38">
        <v>648000</v>
      </c>
      <c r="D54" s="41"/>
      <c r="E54" s="41"/>
    </row>
    <row r="55" spans="1:5" ht="18" customHeight="1">
      <c r="A55" s="71" t="s">
        <v>28</v>
      </c>
      <c r="B55" s="24"/>
      <c r="C55" s="38">
        <v>72000</v>
      </c>
      <c r="D55" s="41"/>
      <c r="E55" s="41"/>
    </row>
    <row r="56" spans="1:5" ht="30" hidden="1" customHeight="1">
      <c r="A56" s="74" t="s">
        <v>107</v>
      </c>
      <c r="B56" s="24"/>
      <c r="C56" s="38">
        <f>C57+C58</f>
        <v>0</v>
      </c>
      <c r="D56" s="38">
        <f>D57+D58</f>
        <v>0</v>
      </c>
      <c r="E56" s="41"/>
    </row>
    <row r="57" spans="1:5" ht="18.75" hidden="1" customHeight="1">
      <c r="A57" s="71" t="s">
        <v>27</v>
      </c>
      <c r="B57" s="24"/>
      <c r="C57" s="38"/>
      <c r="D57" s="38"/>
      <c r="E57" s="41"/>
    </row>
    <row r="58" spans="1:5" ht="20.25" hidden="1" customHeight="1">
      <c r="A58" s="71" t="s">
        <v>28</v>
      </c>
      <c r="B58" s="24"/>
      <c r="C58" s="38"/>
      <c r="D58" s="38"/>
      <c r="E58" s="41"/>
    </row>
    <row r="59" spans="1:5" ht="30" hidden="1" customHeight="1">
      <c r="A59" s="74" t="s">
        <v>108</v>
      </c>
      <c r="B59" s="24"/>
      <c r="C59" s="38">
        <f>C60+C61</f>
        <v>0</v>
      </c>
      <c r="D59" s="38">
        <f>D60+D61</f>
        <v>0</v>
      </c>
      <c r="E59" s="41"/>
    </row>
    <row r="60" spans="1:5" ht="18.75" hidden="1" customHeight="1">
      <c r="A60" s="71" t="s">
        <v>27</v>
      </c>
      <c r="B60" s="24"/>
      <c r="C60" s="38"/>
      <c r="D60" s="38"/>
      <c r="E60" s="41"/>
    </row>
    <row r="61" spans="1:5" ht="18" hidden="1" customHeight="1">
      <c r="A61" s="71" t="s">
        <v>28</v>
      </c>
      <c r="B61" s="24"/>
      <c r="C61" s="38"/>
      <c r="D61" s="38"/>
      <c r="E61" s="41"/>
    </row>
    <row r="62" spans="1:5" ht="30" customHeight="1">
      <c r="A62" s="73" t="s">
        <v>41</v>
      </c>
      <c r="B62" s="24"/>
      <c r="C62" s="38">
        <f>C63+C64</f>
        <v>170000</v>
      </c>
      <c r="D62" s="41"/>
      <c r="E62" s="41"/>
    </row>
    <row r="63" spans="1:5" ht="18.75" customHeight="1">
      <c r="A63" s="71" t="s">
        <v>27</v>
      </c>
      <c r="B63" s="24"/>
      <c r="C63" s="38">
        <v>153000</v>
      </c>
      <c r="D63" s="41"/>
      <c r="E63" s="41"/>
    </row>
    <row r="64" spans="1:5" ht="19.5" customHeight="1">
      <c r="A64" s="71" t="s">
        <v>28</v>
      </c>
      <c r="B64" s="24"/>
      <c r="C64" s="38">
        <v>17000</v>
      </c>
      <c r="D64" s="41"/>
      <c r="E64" s="41"/>
    </row>
    <row r="65" spans="1:5" ht="30" customHeight="1">
      <c r="A65" s="74" t="s">
        <v>109</v>
      </c>
      <c r="B65" s="24"/>
      <c r="C65" s="38">
        <f>C66+C67</f>
        <v>340000</v>
      </c>
      <c r="D65" s="39"/>
      <c r="E65" s="39"/>
    </row>
    <row r="66" spans="1:5" ht="21.75" customHeight="1">
      <c r="A66" s="71" t="s">
        <v>27</v>
      </c>
      <c r="B66" s="24"/>
      <c r="C66" s="38">
        <v>306000</v>
      </c>
      <c r="D66" s="39"/>
      <c r="E66" s="39"/>
    </row>
    <row r="67" spans="1:5" ht="24" customHeight="1">
      <c r="A67" s="71" t="s">
        <v>28</v>
      </c>
      <c r="B67" s="24"/>
      <c r="C67" s="38">
        <v>34000</v>
      </c>
      <c r="D67" s="39"/>
      <c r="E67" s="39"/>
    </row>
    <row r="68" spans="1:5" ht="30" customHeight="1">
      <c r="A68" s="74" t="s">
        <v>110</v>
      </c>
      <c r="B68" s="24"/>
      <c r="C68" s="38">
        <f>C69+C70</f>
        <v>221842.78</v>
      </c>
      <c r="D68" s="41"/>
      <c r="E68" s="41"/>
    </row>
    <row r="69" spans="1:5" ht="21" customHeight="1">
      <c r="A69" s="71" t="s">
        <v>27</v>
      </c>
      <c r="B69" s="24"/>
      <c r="C69" s="43">
        <v>199658.5</v>
      </c>
      <c r="D69" s="41"/>
      <c r="E69" s="41"/>
    </row>
    <row r="70" spans="1:5" ht="19.5" customHeight="1">
      <c r="A70" s="71" t="s">
        <v>28</v>
      </c>
      <c r="B70" s="24"/>
      <c r="C70" s="43">
        <v>22184.28</v>
      </c>
      <c r="D70" s="41"/>
      <c r="E70" s="41"/>
    </row>
    <row r="71" spans="1:5" ht="30" customHeight="1">
      <c r="A71" s="74" t="s">
        <v>111</v>
      </c>
      <c r="B71" s="24"/>
      <c r="C71" s="38">
        <f>C72+C73</f>
        <v>550000</v>
      </c>
      <c r="D71" s="41"/>
      <c r="E71" s="41"/>
    </row>
    <row r="72" spans="1:5" ht="23.25" customHeight="1">
      <c r="A72" s="71" t="s">
        <v>27</v>
      </c>
      <c r="B72" s="24"/>
      <c r="C72" s="38">
        <v>495000</v>
      </c>
      <c r="D72" s="41"/>
      <c r="E72" s="41"/>
    </row>
    <row r="73" spans="1:5" ht="21" customHeight="1">
      <c r="A73" s="71" t="s">
        <v>28</v>
      </c>
      <c r="B73" s="24"/>
      <c r="C73" s="38">
        <v>55000</v>
      </c>
      <c r="D73" s="41"/>
      <c r="E73" s="41"/>
    </row>
    <row r="74" spans="1:5" ht="30" customHeight="1">
      <c r="A74" s="74" t="s">
        <v>112</v>
      </c>
      <c r="B74" s="24"/>
      <c r="C74" s="38">
        <f>C75+C76</f>
        <v>600000</v>
      </c>
      <c r="D74" s="41"/>
      <c r="E74" s="41"/>
    </row>
    <row r="75" spans="1:5" ht="21" customHeight="1">
      <c r="A75" s="71" t="s">
        <v>27</v>
      </c>
      <c r="B75" s="24"/>
      <c r="C75" s="38">
        <v>540000</v>
      </c>
      <c r="D75" s="41"/>
      <c r="E75" s="41"/>
    </row>
    <row r="76" spans="1:5" ht="30" customHeight="1">
      <c r="A76" s="71" t="s">
        <v>28</v>
      </c>
      <c r="B76" s="24"/>
      <c r="C76" s="38">
        <v>60000</v>
      </c>
      <c r="D76" s="41"/>
      <c r="E76" s="41"/>
    </row>
    <row r="77" spans="1:5" ht="30" customHeight="1">
      <c r="A77" s="74" t="s">
        <v>113</v>
      </c>
      <c r="B77" s="24"/>
      <c r="C77" s="38">
        <f>C78+C79</f>
        <v>14855327.529999999</v>
      </c>
      <c r="D77" s="44"/>
      <c r="E77" s="44"/>
    </row>
    <row r="78" spans="1:5" ht="30" customHeight="1">
      <c r="A78" s="71" t="s">
        <v>27</v>
      </c>
      <c r="B78" s="24"/>
      <c r="C78" s="38">
        <v>13369794.779999999</v>
      </c>
      <c r="D78" s="44"/>
      <c r="E78" s="44"/>
    </row>
    <row r="79" spans="1:5" ht="30" customHeight="1">
      <c r="A79" s="71" t="s">
        <v>28</v>
      </c>
      <c r="B79" s="24"/>
      <c r="C79" s="38">
        <v>1485532.75</v>
      </c>
      <c r="D79" s="44"/>
      <c r="E79" s="44"/>
    </row>
    <row r="80" spans="1:5" ht="30" customHeight="1">
      <c r="A80" s="74" t="s">
        <v>114</v>
      </c>
      <c r="B80" s="24"/>
      <c r="C80" s="38">
        <f>C81+C82</f>
        <v>500000</v>
      </c>
      <c r="D80" s="41"/>
      <c r="E80" s="41"/>
    </row>
    <row r="81" spans="1:5" ht="30" customHeight="1">
      <c r="A81" s="71" t="s">
        <v>27</v>
      </c>
      <c r="B81" s="24"/>
      <c r="C81" s="38">
        <v>450000</v>
      </c>
      <c r="D81" s="41"/>
      <c r="E81" s="41"/>
    </row>
    <row r="82" spans="1:5" ht="30" customHeight="1">
      <c r="A82" s="71" t="s">
        <v>28</v>
      </c>
      <c r="B82" s="24"/>
      <c r="C82" s="38">
        <v>50000</v>
      </c>
      <c r="D82" s="41"/>
      <c r="E82" s="41"/>
    </row>
    <row r="83" spans="1:5" ht="30" customHeight="1">
      <c r="A83" s="74" t="s">
        <v>115</v>
      </c>
      <c r="B83" s="24"/>
      <c r="C83" s="38">
        <f>C84+C85</f>
        <v>334000</v>
      </c>
      <c r="D83" s="41"/>
      <c r="E83" s="41"/>
    </row>
    <row r="84" spans="1:5" ht="30" customHeight="1">
      <c r="A84" s="71" t="s">
        <v>27</v>
      </c>
      <c r="B84" s="24"/>
      <c r="C84" s="38">
        <v>300600</v>
      </c>
      <c r="D84" s="41"/>
      <c r="E84" s="41"/>
    </row>
    <row r="85" spans="1:5" ht="30" customHeight="1">
      <c r="A85" s="71" t="s">
        <v>28</v>
      </c>
      <c r="B85" s="24"/>
      <c r="C85" s="38">
        <v>33400</v>
      </c>
      <c r="D85" s="41"/>
      <c r="E85" s="41"/>
    </row>
    <row r="86" spans="1:5" ht="30" customHeight="1">
      <c r="A86" s="74" t="s">
        <v>116</v>
      </c>
      <c r="B86" s="24"/>
      <c r="C86" s="38">
        <f>C87+C88</f>
        <v>350000</v>
      </c>
      <c r="D86" s="41"/>
      <c r="E86" s="41"/>
    </row>
    <row r="87" spans="1:5" ht="30" customHeight="1">
      <c r="A87" s="71" t="s">
        <v>27</v>
      </c>
      <c r="B87" s="24"/>
      <c r="C87" s="38">
        <v>315000</v>
      </c>
      <c r="D87" s="41"/>
      <c r="E87" s="41"/>
    </row>
    <row r="88" spans="1:5" ht="30" customHeight="1">
      <c r="A88" s="71" t="s">
        <v>28</v>
      </c>
      <c r="B88" s="24"/>
      <c r="C88" s="38">
        <v>35000</v>
      </c>
      <c r="D88" s="41"/>
      <c r="E88" s="41"/>
    </row>
    <row r="89" spans="1:5" ht="30" customHeight="1">
      <c r="A89" s="74" t="s">
        <v>117</v>
      </c>
      <c r="B89" s="24"/>
      <c r="C89" s="38">
        <f>C90+C91</f>
        <v>380000</v>
      </c>
      <c r="D89" s="41"/>
      <c r="E89" s="41"/>
    </row>
    <row r="90" spans="1:5" ht="30" customHeight="1">
      <c r="A90" s="71" t="s">
        <v>27</v>
      </c>
      <c r="B90" s="24"/>
      <c r="C90" s="38">
        <v>342000</v>
      </c>
      <c r="D90" s="41"/>
      <c r="E90" s="41"/>
    </row>
    <row r="91" spans="1:5" ht="30" customHeight="1">
      <c r="A91" s="71" t="s">
        <v>28</v>
      </c>
      <c r="B91" s="24"/>
      <c r="C91" s="38">
        <v>38000</v>
      </c>
      <c r="D91" s="41"/>
      <c r="E91" s="41"/>
    </row>
    <row r="92" spans="1:5" ht="30" customHeight="1">
      <c r="A92" s="74" t="s">
        <v>118</v>
      </c>
      <c r="B92" s="24"/>
      <c r="C92" s="38">
        <f>C93+C94</f>
        <v>370000</v>
      </c>
      <c r="D92" s="41"/>
      <c r="E92" s="41"/>
    </row>
    <row r="93" spans="1:5" ht="30" customHeight="1">
      <c r="A93" s="71" t="s">
        <v>27</v>
      </c>
      <c r="B93" s="24"/>
      <c r="C93" s="38">
        <v>333000</v>
      </c>
      <c r="D93" s="41"/>
      <c r="E93" s="41"/>
    </row>
    <row r="94" spans="1:5" ht="30" customHeight="1">
      <c r="A94" s="71" t="s">
        <v>28</v>
      </c>
      <c r="B94" s="24"/>
      <c r="C94" s="38">
        <v>37000</v>
      </c>
      <c r="D94" s="41"/>
      <c r="E94" s="41"/>
    </row>
    <row r="95" spans="1:5" ht="29.25" customHeight="1">
      <c r="A95" s="71" t="s">
        <v>52</v>
      </c>
      <c r="B95" s="24"/>
      <c r="C95" s="41">
        <f>C96+C97</f>
        <v>200000</v>
      </c>
      <c r="D95" s="39"/>
      <c r="E95" s="39"/>
    </row>
    <row r="96" spans="1:5" ht="20.25" customHeight="1">
      <c r="A96" s="71" t="s">
        <v>27</v>
      </c>
      <c r="B96" s="24"/>
      <c r="C96" s="41">
        <v>200000</v>
      </c>
      <c r="D96" s="39"/>
      <c r="E96" s="39"/>
    </row>
    <row r="97" spans="1:5" ht="19.5" customHeight="1">
      <c r="A97" s="71" t="s">
        <v>28</v>
      </c>
      <c r="B97" s="24"/>
      <c r="C97" s="41">
        <v>0</v>
      </c>
      <c r="D97" s="39"/>
      <c r="E97" s="39"/>
    </row>
    <row r="98" spans="1:5" ht="30" customHeight="1">
      <c r="A98" s="74" t="s">
        <v>119</v>
      </c>
      <c r="B98" s="24"/>
      <c r="C98" s="38">
        <f>C99+C100</f>
        <v>108000</v>
      </c>
      <c r="D98" s="41"/>
      <c r="E98" s="41"/>
    </row>
    <row r="99" spans="1:5" ht="16.5" customHeight="1">
      <c r="A99" s="71" t="s">
        <v>27</v>
      </c>
      <c r="B99" s="24"/>
      <c r="C99" s="38">
        <v>108000</v>
      </c>
      <c r="D99" s="41"/>
      <c r="E99" s="41"/>
    </row>
    <row r="100" spans="1:5" ht="18.75" customHeight="1">
      <c r="A100" s="71" t="s">
        <v>28</v>
      </c>
      <c r="B100" s="24"/>
      <c r="C100" s="38">
        <v>0</v>
      </c>
      <c r="D100" s="41"/>
      <c r="E100" s="41"/>
    </row>
    <row r="101" spans="1:5" ht="30" customHeight="1">
      <c r="A101" s="74" t="s">
        <v>120</v>
      </c>
      <c r="B101" s="24"/>
      <c r="C101" s="38">
        <f>C102+C103</f>
        <v>486000</v>
      </c>
      <c r="D101" s="41"/>
      <c r="E101" s="41"/>
    </row>
    <row r="102" spans="1:5" ht="21.75" customHeight="1">
      <c r="A102" s="71" t="s">
        <v>27</v>
      </c>
      <c r="B102" s="24"/>
      <c r="C102" s="38">
        <v>486000</v>
      </c>
      <c r="D102" s="41"/>
      <c r="E102" s="41"/>
    </row>
    <row r="103" spans="1:5" ht="18" customHeight="1">
      <c r="A103" s="71" t="s">
        <v>28</v>
      </c>
      <c r="B103" s="24"/>
      <c r="C103" s="38">
        <v>0</v>
      </c>
      <c r="D103" s="41"/>
      <c r="E103" s="41"/>
    </row>
    <row r="104" spans="1:5" ht="30" customHeight="1">
      <c r="A104" s="73" t="s">
        <v>121</v>
      </c>
      <c r="B104" s="24"/>
      <c r="C104" s="38">
        <f>C105+C106</f>
        <v>2969486.88</v>
      </c>
      <c r="D104" s="41"/>
      <c r="E104" s="44"/>
    </row>
    <row r="105" spans="1:5" ht="19.5" customHeight="1">
      <c r="A105" s="71" t="s">
        <v>27</v>
      </c>
      <c r="B105" s="24"/>
      <c r="C105" s="38">
        <v>2683000</v>
      </c>
      <c r="D105" s="41"/>
      <c r="E105" s="44"/>
    </row>
    <row r="106" spans="1:5" ht="21" customHeight="1">
      <c r="A106" s="71" t="s">
        <v>28</v>
      </c>
      <c r="B106" s="24"/>
      <c r="C106" s="38">
        <v>286486.88</v>
      </c>
      <c r="D106" s="41"/>
      <c r="E106" s="44"/>
    </row>
    <row r="107" spans="1:5" ht="30" customHeight="1">
      <c r="A107" s="73" t="s">
        <v>122</v>
      </c>
      <c r="B107" s="24"/>
      <c r="C107" s="38">
        <f>C108+C109</f>
        <v>900000</v>
      </c>
      <c r="D107" s="41"/>
      <c r="E107" s="41"/>
    </row>
    <row r="108" spans="1:5" ht="19.5" customHeight="1">
      <c r="A108" s="71" t="s">
        <v>27</v>
      </c>
      <c r="B108" s="24"/>
      <c r="C108" s="38">
        <v>900000</v>
      </c>
      <c r="D108" s="41"/>
      <c r="E108" s="41"/>
    </row>
    <row r="109" spans="1:5" ht="18.75" customHeight="1">
      <c r="A109" s="71" t="s">
        <v>28</v>
      </c>
      <c r="B109" s="24"/>
      <c r="C109" s="38">
        <v>0</v>
      </c>
      <c r="D109" s="41"/>
      <c r="E109" s="41"/>
    </row>
    <row r="110" spans="1:5" ht="30" customHeight="1">
      <c r="A110" s="73" t="s">
        <v>123</v>
      </c>
      <c r="B110" s="24"/>
      <c r="C110" s="38">
        <f>C111+C112</f>
        <v>900000</v>
      </c>
      <c r="D110" s="41"/>
      <c r="E110" s="41"/>
    </row>
    <row r="111" spans="1:5" ht="21" customHeight="1">
      <c r="A111" s="71" t="s">
        <v>27</v>
      </c>
      <c r="B111" s="24"/>
      <c r="C111" s="38">
        <v>900000</v>
      </c>
      <c r="D111" s="41"/>
      <c r="E111" s="41"/>
    </row>
    <row r="112" spans="1:5" ht="17.25" customHeight="1">
      <c r="A112" s="71" t="s">
        <v>28</v>
      </c>
      <c r="B112" s="24"/>
      <c r="C112" s="38">
        <v>0</v>
      </c>
      <c r="D112" s="41"/>
      <c r="E112" s="41"/>
    </row>
    <row r="113" spans="1:5" ht="30" customHeight="1">
      <c r="A113" s="73" t="s">
        <v>124</v>
      </c>
      <c r="B113" s="24"/>
      <c r="C113" s="38">
        <f>C114+C115</f>
        <v>2092900</v>
      </c>
      <c r="D113" s="41"/>
      <c r="E113" s="41"/>
    </row>
    <row r="114" spans="1:5" ht="18.75" customHeight="1">
      <c r="A114" s="71" t="s">
        <v>27</v>
      </c>
      <c r="B114" s="24"/>
      <c r="C114" s="38">
        <v>2092900</v>
      </c>
      <c r="D114" s="41"/>
      <c r="E114" s="41"/>
    </row>
    <row r="115" spans="1:5" ht="21" customHeight="1">
      <c r="A115" s="71" t="s">
        <v>28</v>
      </c>
      <c r="B115" s="24"/>
      <c r="C115" s="38">
        <v>0</v>
      </c>
      <c r="D115" s="41"/>
      <c r="E115" s="41"/>
    </row>
    <row r="116" spans="1:5" ht="30" customHeight="1">
      <c r="A116" s="73" t="s">
        <v>125</v>
      </c>
      <c r="B116" s="24"/>
      <c r="C116" s="38">
        <f>C117+C118</f>
        <v>405000</v>
      </c>
      <c r="D116" s="41"/>
      <c r="E116" s="41"/>
    </row>
    <row r="117" spans="1:5" ht="18.75" customHeight="1">
      <c r="A117" s="71" t="s">
        <v>27</v>
      </c>
      <c r="B117" s="24"/>
      <c r="C117" s="38">
        <v>405000</v>
      </c>
      <c r="D117" s="41"/>
      <c r="E117" s="41"/>
    </row>
    <row r="118" spans="1:5" ht="19.5" customHeight="1">
      <c r="A118" s="71" t="s">
        <v>28</v>
      </c>
      <c r="B118" s="24"/>
      <c r="C118" s="38">
        <v>0</v>
      </c>
      <c r="D118" s="41"/>
      <c r="E118" s="41"/>
    </row>
    <row r="119" spans="1:5" ht="29.25" customHeight="1">
      <c r="A119" s="73" t="s">
        <v>60</v>
      </c>
      <c r="B119" s="24"/>
      <c r="C119" s="38">
        <f>C120+C121</f>
        <v>2984000</v>
      </c>
      <c r="D119" s="39"/>
      <c r="E119" s="39"/>
    </row>
    <row r="120" spans="1:5" ht="15.75" customHeight="1">
      <c r="A120" s="71" t="s">
        <v>27</v>
      </c>
      <c r="B120" s="24"/>
      <c r="C120" s="38">
        <v>2984000</v>
      </c>
      <c r="D120" s="41"/>
      <c r="E120" s="39"/>
    </row>
    <row r="121" spans="1:5" ht="17.25" customHeight="1">
      <c r="A121" s="71" t="s">
        <v>28</v>
      </c>
      <c r="B121" s="24"/>
      <c r="C121" s="38">
        <v>0</v>
      </c>
      <c r="D121" s="41"/>
      <c r="E121" s="39"/>
    </row>
    <row r="122" spans="1:5" ht="58.5" customHeight="1">
      <c r="A122" s="75" t="s">
        <v>61</v>
      </c>
      <c r="B122" s="24"/>
      <c r="C122" s="38">
        <f>C123+C124</f>
        <v>5130000</v>
      </c>
      <c r="D122" s="39"/>
      <c r="E122" s="39"/>
    </row>
    <row r="123" spans="1:5" ht="21.75" customHeight="1">
      <c r="A123" s="71" t="s">
        <v>27</v>
      </c>
      <c r="B123" s="24"/>
      <c r="C123" s="38">
        <v>5130000</v>
      </c>
      <c r="D123" s="39"/>
      <c r="E123" s="39"/>
    </row>
    <row r="124" spans="1:5" ht="15.75" customHeight="1">
      <c r="A124" s="71" t="s">
        <v>28</v>
      </c>
      <c r="B124" s="24"/>
      <c r="C124" s="38">
        <v>0</v>
      </c>
      <c r="D124" s="39"/>
      <c r="E124" s="39"/>
    </row>
    <row r="125" spans="1:5" ht="16.5" customHeight="1">
      <c r="A125" s="22" t="s">
        <v>25</v>
      </c>
      <c r="B125" s="12"/>
      <c r="C125" s="37">
        <f>C126+C127</f>
        <v>762305.22</v>
      </c>
      <c r="D125" s="37">
        <f>D126+D127</f>
        <v>40655111.119999997</v>
      </c>
      <c r="E125" s="37">
        <f>E126+E127</f>
        <v>22496888.899999999</v>
      </c>
    </row>
    <row r="126" spans="1:5" ht="18.75" customHeight="1">
      <c r="A126" s="22" t="s">
        <v>27</v>
      </c>
      <c r="B126" s="12"/>
      <c r="C126" s="48">
        <v>762305.22</v>
      </c>
      <c r="D126" s="47">
        <v>36589600</v>
      </c>
      <c r="E126" s="48">
        <v>20247200</v>
      </c>
    </row>
    <row r="127" spans="1:5" ht="18" customHeight="1">
      <c r="A127" s="22" t="s">
        <v>28</v>
      </c>
      <c r="B127" s="12"/>
      <c r="C127" s="37">
        <v>0</v>
      </c>
      <c r="D127" s="47">
        <v>4065511.12</v>
      </c>
      <c r="E127" s="37">
        <v>2249688.9</v>
      </c>
    </row>
    <row r="128" spans="1:5" ht="50.25" hidden="1" customHeight="1">
      <c r="A128" s="76" t="s">
        <v>69</v>
      </c>
      <c r="B128" s="50"/>
      <c r="C128" s="51">
        <f t="shared" ref="C128:E129" si="0">C129</f>
        <v>0</v>
      </c>
      <c r="D128" s="51">
        <f t="shared" si="0"/>
        <v>0</v>
      </c>
      <c r="E128" s="51">
        <f t="shared" si="0"/>
        <v>0</v>
      </c>
    </row>
    <row r="129" spans="1:5" ht="34.5" hidden="1" customHeight="1">
      <c r="A129" s="22" t="s">
        <v>70</v>
      </c>
      <c r="B129" s="12"/>
      <c r="C129" s="37">
        <f t="shared" si="0"/>
        <v>0</v>
      </c>
      <c r="D129" s="37">
        <f t="shared" si="0"/>
        <v>0</v>
      </c>
      <c r="E129" s="37">
        <f t="shared" si="0"/>
        <v>0</v>
      </c>
    </row>
    <row r="130" spans="1:5" ht="34.5" hidden="1" customHeight="1">
      <c r="A130" s="25" t="s">
        <v>71</v>
      </c>
      <c r="B130" s="12"/>
      <c r="C130" s="37">
        <f>C132+C133</f>
        <v>0</v>
      </c>
      <c r="D130" s="37">
        <f>D132+D133</f>
        <v>0</v>
      </c>
      <c r="E130" s="37">
        <f>E132+E133</f>
        <v>0</v>
      </c>
    </row>
    <row r="131" spans="1:5" ht="34.5" hidden="1" customHeight="1">
      <c r="A131" s="64" t="s">
        <v>26</v>
      </c>
      <c r="B131" s="12"/>
      <c r="C131" s="37" t="s">
        <v>72</v>
      </c>
      <c r="D131" s="37">
        <v>0</v>
      </c>
      <c r="E131" s="37">
        <v>0</v>
      </c>
    </row>
    <row r="132" spans="1:5" ht="34.5" hidden="1" customHeight="1">
      <c r="A132" s="64" t="s">
        <v>27</v>
      </c>
      <c r="B132" s="12"/>
      <c r="C132" s="37">
        <v>0</v>
      </c>
      <c r="D132" s="37">
        <v>0</v>
      </c>
      <c r="E132" s="37">
        <v>0</v>
      </c>
    </row>
    <row r="133" spans="1:5" ht="34.5" hidden="1" customHeight="1">
      <c r="A133" s="64" t="s">
        <v>28</v>
      </c>
      <c r="B133" s="12"/>
      <c r="C133" s="37">
        <v>0</v>
      </c>
      <c r="D133" s="37">
        <v>0</v>
      </c>
      <c r="E133" s="37">
        <v>0</v>
      </c>
    </row>
    <row r="134" spans="1:5" ht="35.1" customHeight="1">
      <c r="A134" s="77" t="s">
        <v>73</v>
      </c>
      <c r="B134" s="53"/>
      <c r="C134" s="54">
        <f>C135+C138+C156</f>
        <v>17599868.440000005</v>
      </c>
      <c r="D134" s="54">
        <f>D135+D138+D156</f>
        <v>17599868.440000001</v>
      </c>
      <c r="E134" s="54">
        <f>E135+E138+E156</f>
        <v>17599868.440000001</v>
      </c>
    </row>
    <row r="135" spans="1:5" ht="26.25" customHeight="1">
      <c r="A135" s="78" t="s">
        <v>74</v>
      </c>
      <c r="B135" s="19"/>
      <c r="C135" s="56">
        <f>C136+C137</f>
        <v>600000</v>
      </c>
      <c r="D135" s="56">
        <f>D136+D137</f>
        <v>0</v>
      </c>
      <c r="E135" s="56">
        <f>E136+E137</f>
        <v>0</v>
      </c>
    </row>
    <row r="136" spans="1:5" ht="17.25" hidden="1" customHeight="1">
      <c r="A136" s="65" t="s">
        <v>75</v>
      </c>
      <c r="B136" s="12"/>
      <c r="C136" s="37">
        <v>300000</v>
      </c>
      <c r="D136" s="37"/>
      <c r="E136" s="37"/>
    </row>
    <row r="137" spans="1:5" ht="22.5" hidden="1" customHeight="1">
      <c r="A137" s="65" t="s">
        <v>76</v>
      </c>
      <c r="B137" s="12"/>
      <c r="C137" s="37">
        <v>300000</v>
      </c>
      <c r="D137" s="37"/>
      <c r="E137" s="37"/>
    </row>
    <row r="138" spans="1:5" ht="16.5" customHeight="1">
      <c r="A138" s="78" t="s">
        <v>77</v>
      </c>
      <c r="B138" s="19"/>
      <c r="C138" s="58">
        <f>C139+C140+C141+C142+C143+C144+C145+C146+C147+C148+C149+C150+C151+C152+C153+C154+C155</f>
        <v>16999868.440000005</v>
      </c>
      <c r="D138" s="58">
        <f>D139+D140+D141+D142+D143+D144+D145+D146+D147+D148+D149+D150+D151+D152+D153+D154+D155</f>
        <v>0</v>
      </c>
      <c r="E138" s="58">
        <f>E139+E140+E141+E142+E143+E144+E145+E146+E147+E148+E149+E150+E151+E152+E153+E154+E155</f>
        <v>0</v>
      </c>
    </row>
    <row r="139" spans="1:5" ht="34.5" hidden="1" customHeight="1">
      <c r="A139" s="65" t="s">
        <v>78</v>
      </c>
      <c r="B139" s="12"/>
      <c r="C139" s="37">
        <v>2144000</v>
      </c>
      <c r="D139" s="37"/>
      <c r="E139" s="37"/>
    </row>
    <row r="140" spans="1:5" ht="34.5" hidden="1" customHeight="1">
      <c r="A140" s="65" t="s">
        <v>79</v>
      </c>
      <c r="B140" s="12"/>
      <c r="C140" s="37">
        <v>1160000</v>
      </c>
      <c r="D140" s="37"/>
      <c r="E140" s="37"/>
    </row>
    <row r="141" spans="1:5" ht="51" hidden="1" customHeight="1">
      <c r="A141" s="65" t="s">
        <v>80</v>
      </c>
      <c r="B141" s="12"/>
      <c r="C141" s="37">
        <v>574382.28</v>
      </c>
      <c r="D141" s="37"/>
      <c r="E141" s="37"/>
    </row>
    <row r="142" spans="1:5" ht="54" hidden="1" customHeight="1">
      <c r="A142" s="65" t="s">
        <v>81</v>
      </c>
      <c r="B142" s="12"/>
      <c r="C142" s="37">
        <v>1456180.35</v>
      </c>
      <c r="D142" s="37"/>
      <c r="E142" s="37"/>
    </row>
    <row r="143" spans="1:5" ht="69.75" hidden="1" customHeight="1">
      <c r="A143" s="65" t="s">
        <v>82</v>
      </c>
      <c r="B143" s="12"/>
      <c r="C143" s="37">
        <v>1950000</v>
      </c>
      <c r="D143" s="37"/>
      <c r="E143" s="37"/>
    </row>
    <row r="144" spans="1:5" ht="29.25" hidden="1" customHeight="1">
      <c r="A144" s="65" t="s">
        <v>83</v>
      </c>
      <c r="B144" s="12"/>
      <c r="C144" s="37">
        <v>599124.02</v>
      </c>
      <c r="D144" s="37"/>
      <c r="E144" s="37"/>
    </row>
    <row r="145" spans="1:5" ht="34.5" hidden="1" customHeight="1">
      <c r="A145" s="65" t="s">
        <v>84</v>
      </c>
      <c r="B145" s="12"/>
      <c r="C145" s="37">
        <v>972910</v>
      </c>
      <c r="D145" s="37"/>
      <c r="E145" s="37"/>
    </row>
    <row r="146" spans="1:5" ht="101.25" hidden="1" customHeight="1">
      <c r="A146" s="65" t="s">
        <v>85</v>
      </c>
      <c r="B146" s="12"/>
      <c r="C146" s="37">
        <v>1918974.92</v>
      </c>
      <c r="D146" s="37"/>
      <c r="E146" s="37"/>
    </row>
    <row r="147" spans="1:5" ht="3" hidden="1" customHeight="1">
      <c r="A147" s="65" t="s">
        <v>86</v>
      </c>
      <c r="B147" s="12"/>
      <c r="C147" s="37">
        <v>2270000</v>
      </c>
      <c r="D147" s="37"/>
      <c r="E147" s="37"/>
    </row>
    <row r="148" spans="1:5" ht="44.25" hidden="1" customHeight="1">
      <c r="A148" s="65" t="s">
        <v>87</v>
      </c>
      <c r="B148" s="12"/>
      <c r="C148" s="37">
        <v>1111600</v>
      </c>
      <c r="D148" s="37"/>
      <c r="E148" s="37"/>
    </row>
    <row r="149" spans="1:5" ht="34.5" hidden="1" customHeight="1">
      <c r="A149" s="65" t="s">
        <v>88</v>
      </c>
      <c r="B149" s="12"/>
      <c r="C149" s="37">
        <v>638900</v>
      </c>
      <c r="D149" s="37"/>
      <c r="E149" s="37"/>
    </row>
    <row r="150" spans="1:5" ht="16.5" hidden="1" customHeight="1">
      <c r="A150" s="65" t="s">
        <v>89</v>
      </c>
      <c r="B150" s="12"/>
      <c r="C150" s="37">
        <v>1509744</v>
      </c>
      <c r="D150" s="37"/>
      <c r="E150" s="37"/>
    </row>
    <row r="151" spans="1:5" ht="16.5" hidden="1" customHeight="1">
      <c r="A151" s="65" t="s">
        <v>90</v>
      </c>
      <c r="B151" s="12"/>
      <c r="C151" s="37">
        <v>183429.39</v>
      </c>
      <c r="D151" s="37"/>
      <c r="E151" s="37"/>
    </row>
    <row r="152" spans="1:5" ht="16.5" hidden="1" customHeight="1">
      <c r="A152" s="65" t="s">
        <v>91</v>
      </c>
      <c r="B152" s="12"/>
      <c r="C152" s="37">
        <v>172510.96</v>
      </c>
      <c r="D152" s="37"/>
      <c r="E152" s="37"/>
    </row>
    <row r="153" spans="1:5" ht="16.5" hidden="1" customHeight="1">
      <c r="A153" s="65" t="s">
        <v>92</v>
      </c>
      <c r="B153" s="12"/>
      <c r="C153" s="37">
        <v>169179.28</v>
      </c>
      <c r="D153" s="37"/>
      <c r="E153" s="37"/>
    </row>
    <row r="154" spans="1:5" ht="16.5" hidden="1" customHeight="1">
      <c r="A154" s="65" t="s">
        <v>93</v>
      </c>
      <c r="B154" s="12"/>
      <c r="C154" s="37">
        <v>84466.62</v>
      </c>
      <c r="D154" s="37"/>
      <c r="E154" s="37"/>
    </row>
    <row r="155" spans="1:5" ht="16.5" hidden="1" customHeight="1">
      <c r="A155" s="65" t="s">
        <v>94</v>
      </c>
      <c r="B155" s="12"/>
      <c r="C155" s="37">
        <v>84466.62</v>
      </c>
      <c r="D155" s="37"/>
      <c r="E155" s="37"/>
    </row>
    <row r="156" spans="1:5" ht="16.5" customHeight="1">
      <c r="A156" s="22" t="s">
        <v>25</v>
      </c>
      <c r="B156" s="12"/>
      <c r="C156" s="37">
        <f>C157+C158</f>
        <v>0</v>
      </c>
      <c r="D156" s="37">
        <f>D157+D158</f>
        <v>17599868.440000001</v>
      </c>
      <c r="E156" s="37">
        <f>E157+E158</f>
        <v>17599868.440000001</v>
      </c>
    </row>
    <row r="157" spans="1:5" ht="16.5" customHeight="1">
      <c r="A157" s="22" t="s">
        <v>27</v>
      </c>
      <c r="B157" s="12"/>
      <c r="C157" s="59">
        <v>0</v>
      </c>
      <c r="D157" s="59"/>
      <c r="E157" s="59"/>
    </row>
    <row r="158" spans="1:5" ht="15.75" customHeight="1">
      <c r="A158" s="22" t="s">
        <v>28</v>
      </c>
      <c r="B158" s="60"/>
      <c r="C158" s="37">
        <v>0</v>
      </c>
      <c r="D158" s="37">
        <v>17599868.440000001</v>
      </c>
      <c r="E158" s="37">
        <v>17599868.440000001</v>
      </c>
    </row>
    <row r="159" spans="1:5" ht="16.5" hidden="1" customHeight="1">
      <c r="A159" s="61" t="s">
        <v>95</v>
      </c>
      <c r="B159" s="62"/>
      <c r="C159" s="63">
        <f>C161+C162</f>
        <v>64059200</v>
      </c>
      <c r="D159" s="63">
        <f>D161+D162</f>
        <v>65019600</v>
      </c>
      <c r="E159" s="63">
        <f>E161+E162</f>
        <v>49097200</v>
      </c>
    </row>
    <row r="160" spans="1:5" ht="16.5" hidden="1" customHeight="1">
      <c r="A160" s="64" t="s">
        <v>26</v>
      </c>
      <c r="B160" s="12"/>
      <c r="C160" s="37"/>
      <c r="D160" s="37"/>
      <c r="E160" s="37"/>
    </row>
    <row r="161" spans="1:5" ht="16.5" hidden="1" customHeight="1">
      <c r="A161" s="64" t="s">
        <v>27</v>
      </c>
      <c r="B161" s="12"/>
      <c r="C161" s="37">
        <f>C29</f>
        <v>37062200</v>
      </c>
      <c r="D161" s="37">
        <f>D29</f>
        <v>36589600</v>
      </c>
      <c r="E161" s="37">
        <f>E29</f>
        <v>20247200</v>
      </c>
    </row>
    <row r="162" spans="1:5" ht="16.5" hidden="1" customHeight="1">
      <c r="A162" s="64" t="s">
        <v>28</v>
      </c>
      <c r="B162" s="12"/>
      <c r="C162" s="37">
        <f>C134+C30+C20</f>
        <v>26997000.000000004</v>
      </c>
      <c r="D162" s="37">
        <f>D134+D30+D20</f>
        <v>28430000.000000004</v>
      </c>
      <c r="E162" s="37">
        <f>E134+E30+E20</f>
        <v>28850000</v>
      </c>
    </row>
    <row r="163" spans="1:5" ht="10.5" hidden="1" customHeight="1">
      <c r="A163" s="65" t="s">
        <v>96</v>
      </c>
      <c r="B163" s="12"/>
      <c r="C163" s="37">
        <f>C17-C159</f>
        <v>0</v>
      </c>
      <c r="D163" s="37">
        <f>D17-D159</f>
        <v>0</v>
      </c>
      <c r="E163" s="37">
        <f>E17-E159</f>
        <v>0</v>
      </c>
    </row>
    <row r="164" spans="1:5" ht="34.5" hidden="1" customHeight="1">
      <c r="A164" s="66" t="s">
        <v>97</v>
      </c>
      <c r="B164" s="50"/>
      <c r="C164" s="67">
        <v>0</v>
      </c>
      <c r="D164" s="67">
        <v>0</v>
      </c>
      <c r="E164" s="67">
        <v>0</v>
      </c>
    </row>
    <row r="165" spans="1:5" ht="34.5" hidden="1" customHeight="1">
      <c r="A165" s="64" t="s">
        <v>98</v>
      </c>
      <c r="B165" s="12"/>
      <c r="C165" s="37"/>
      <c r="D165" s="37"/>
      <c r="E165" s="37"/>
    </row>
    <row r="166" spans="1:5" ht="34.5" hidden="1" customHeight="1">
      <c r="A166" s="25" t="s">
        <v>71</v>
      </c>
      <c r="B166" s="12"/>
      <c r="C166" s="37"/>
      <c r="D166" s="37"/>
      <c r="E166" s="37"/>
    </row>
  </sheetData>
  <mergeCells count="1">
    <mergeCell ref="C9:E10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/>
  </sheetViews>
  <sheetFormatPr defaultRowHeight="15"/>
  <cols>
    <col min="1" max="1025" width="8.28515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4"/>
  <sheetViews>
    <sheetView topLeftCell="A88" zoomScaleNormal="100" workbookViewId="0">
      <selection activeCell="A88" sqref="A88"/>
    </sheetView>
  </sheetViews>
  <sheetFormatPr defaultRowHeight="15"/>
  <cols>
    <col min="1" max="1" width="12.140625"/>
    <col min="2" max="2" width="9.7109375"/>
    <col min="3" max="3" width="12.5703125"/>
    <col min="4" max="4" width="8.5703125"/>
    <col min="5" max="5" width="11"/>
  </cols>
  <sheetData>
    <row r="1" spans="1:5">
      <c r="D1" t="s">
        <v>126</v>
      </c>
    </row>
    <row r="4" spans="1:5">
      <c r="A4" t="s">
        <v>127</v>
      </c>
    </row>
    <row r="5" spans="1:5">
      <c r="A5" t="s">
        <v>128</v>
      </c>
    </row>
    <row r="7" spans="1:5" ht="15" customHeight="1">
      <c r="A7" s="96" t="s">
        <v>129</v>
      </c>
      <c r="B7" s="5"/>
      <c r="C7" s="95" t="s">
        <v>130</v>
      </c>
      <c r="D7" s="95"/>
      <c r="E7" s="95"/>
    </row>
    <row r="8" spans="1:5">
      <c r="A8" s="96"/>
      <c r="B8" s="7"/>
      <c r="C8" s="95"/>
      <c r="D8" s="95"/>
      <c r="E8" s="95"/>
    </row>
    <row r="9" spans="1:5">
      <c r="A9" s="96"/>
      <c r="B9" s="8"/>
      <c r="C9" s="9">
        <v>2021</v>
      </c>
      <c r="D9" s="9">
        <v>2022</v>
      </c>
      <c r="E9" s="9">
        <v>2023</v>
      </c>
    </row>
    <row r="10" spans="1:5" ht="31.5">
      <c r="A10" s="10" t="s">
        <v>8</v>
      </c>
      <c r="B10" s="8"/>
      <c r="C10" s="9"/>
      <c r="D10" s="9"/>
      <c r="E10" s="9"/>
    </row>
    <row r="11" spans="1:5" ht="38.25">
      <c r="A11" s="11" t="s">
        <v>9</v>
      </c>
      <c r="B11" s="12"/>
      <c r="C11" s="13">
        <v>15697000</v>
      </c>
      <c r="D11" s="13">
        <v>16900000</v>
      </c>
      <c r="E11" s="13">
        <v>17040000</v>
      </c>
    </row>
    <row r="12" spans="1:5" ht="25.5">
      <c r="A12" s="11" t="s">
        <v>10</v>
      </c>
      <c r="B12" s="12"/>
      <c r="C12" s="13">
        <v>11300000</v>
      </c>
      <c r="D12" s="13">
        <v>11530000</v>
      </c>
      <c r="E12" s="13">
        <v>11810000</v>
      </c>
    </row>
    <row r="13" spans="1:5" ht="267.75">
      <c r="A13" s="11" t="s">
        <v>11</v>
      </c>
      <c r="B13" s="12"/>
      <c r="C13" s="14">
        <v>37062200</v>
      </c>
      <c r="D13" s="14">
        <v>36589600</v>
      </c>
      <c r="E13" s="14">
        <v>20247200</v>
      </c>
    </row>
    <row r="14" spans="1:5" ht="102">
      <c r="A14" s="11" t="s">
        <v>12</v>
      </c>
      <c r="B14" s="12"/>
      <c r="C14" s="12">
        <v>0</v>
      </c>
      <c r="D14" s="12">
        <v>0</v>
      </c>
      <c r="E14" s="12">
        <v>0</v>
      </c>
    </row>
    <row r="15" spans="1:5" ht="47.25">
      <c r="A15" s="10" t="s">
        <v>13</v>
      </c>
      <c r="B15" s="15"/>
      <c r="C15" s="16">
        <f>SUM(C11:C14)</f>
        <v>64059200</v>
      </c>
      <c r="D15" s="16">
        <f>SUM(D11:D14)</f>
        <v>65019600</v>
      </c>
      <c r="E15" s="16">
        <f>SUM(E11:E14)</f>
        <v>49097200</v>
      </c>
    </row>
    <row r="16" spans="1:5">
      <c r="A16" s="17" t="s">
        <v>14</v>
      </c>
      <c r="B16" s="12"/>
      <c r="C16" s="12"/>
      <c r="D16" s="12"/>
      <c r="E16" s="12"/>
    </row>
    <row r="17" spans="1:5" ht="102.75">
      <c r="A17" s="18" t="s">
        <v>15</v>
      </c>
      <c r="B17" s="19"/>
      <c r="C17" s="58">
        <f>C18+C25+C69+C75+C105</f>
        <v>64059200</v>
      </c>
      <c r="D17" s="58">
        <f>D18+D25+D69+D75+D105</f>
        <v>65019600</v>
      </c>
      <c r="E17" s="58">
        <f>E18+E25+E69+E75+E105</f>
        <v>49097200</v>
      </c>
    </row>
    <row r="18" spans="1:5" ht="166.5">
      <c r="A18" s="18" t="s">
        <v>16</v>
      </c>
      <c r="B18" s="19"/>
      <c r="C18" s="58">
        <f>C19+C20+C21</f>
        <v>6842756.3600000003</v>
      </c>
      <c r="D18" s="58">
        <f>D19+D20+D21</f>
        <v>6764620.4400000004</v>
      </c>
      <c r="E18" s="58">
        <f>E19+E20+E21</f>
        <v>9000442.6600000001</v>
      </c>
    </row>
    <row r="19" spans="1:5" ht="281.25">
      <c r="A19" s="22" t="s">
        <v>17</v>
      </c>
      <c r="B19" s="12"/>
      <c r="C19" s="37">
        <v>1661000</v>
      </c>
      <c r="D19" s="12">
        <v>0</v>
      </c>
      <c r="E19" s="12">
        <v>0</v>
      </c>
    </row>
    <row r="20" spans="1:5" ht="255">
      <c r="A20" s="25" t="s">
        <v>18</v>
      </c>
      <c r="B20" s="12"/>
      <c r="C20" s="37">
        <v>906000</v>
      </c>
      <c r="D20" s="12">
        <v>0</v>
      </c>
      <c r="E20" s="12">
        <v>0</v>
      </c>
    </row>
    <row r="21" spans="1:5" ht="26.25">
      <c r="A21" s="22" t="s">
        <v>25</v>
      </c>
      <c r="B21" s="12"/>
      <c r="C21" s="37">
        <f>C23+C24</f>
        <v>4275756.3600000003</v>
      </c>
      <c r="D21" s="37">
        <f>D23+D24</f>
        <v>6764620.4400000004</v>
      </c>
      <c r="E21" s="37">
        <f>E23+E24</f>
        <v>9000442.6600000001</v>
      </c>
    </row>
    <row r="22" spans="1:5">
      <c r="A22" s="64" t="s">
        <v>26</v>
      </c>
      <c r="B22" s="12"/>
      <c r="C22" s="37"/>
      <c r="D22" s="12"/>
      <c r="E22" s="12"/>
    </row>
    <row r="23" spans="1:5" ht="39">
      <c r="A23" s="64" t="s">
        <v>27</v>
      </c>
      <c r="B23" s="12"/>
      <c r="C23" s="37">
        <v>0</v>
      </c>
      <c r="D23" s="37">
        <v>0</v>
      </c>
      <c r="E23" s="37">
        <v>0</v>
      </c>
    </row>
    <row r="24" spans="1:5" ht="39">
      <c r="A24" s="64" t="s">
        <v>28</v>
      </c>
      <c r="B24" s="12"/>
      <c r="C24" s="37">
        <v>4275756.3600000003</v>
      </c>
      <c r="D24" s="12">
        <v>6764620.4400000004</v>
      </c>
      <c r="E24" s="12">
        <v>9000442.6600000001</v>
      </c>
    </row>
    <row r="25" spans="1:5" ht="166.5">
      <c r="A25" s="70" t="s">
        <v>29</v>
      </c>
      <c r="B25" s="34"/>
      <c r="C25" s="35">
        <f>C27+C28</f>
        <v>39616575.200000003</v>
      </c>
      <c r="D25" s="35">
        <f>D27+D28</f>
        <v>40655111.119999997</v>
      </c>
      <c r="E25" s="35">
        <f>E27+E28</f>
        <v>22496888.899999999</v>
      </c>
    </row>
    <row r="26" spans="1:5">
      <c r="A26" s="64" t="s">
        <v>26</v>
      </c>
      <c r="B26" s="12"/>
      <c r="C26" s="37"/>
      <c r="D26" s="12"/>
      <c r="E26" s="12"/>
    </row>
    <row r="27" spans="1:5" ht="39">
      <c r="A27" s="64" t="s">
        <v>27</v>
      </c>
      <c r="B27" s="12"/>
      <c r="C27" s="37">
        <f t="shared" ref="C27:E28" si="0">C31+C34+C37+C40+C43+C49+C52+C55+C58+C61+C64+C67</f>
        <v>37062200</v>
      </c>
      <c r="D27" s="37">
        <f t="shared" si="0"/>
        <v>36589600</v>
      </c>
      <c r="E27" s="37">
        <f t="shared" si="0"/>
        <v>20247200</v>
      </c>
    </row>
    <row r="28" spans="1:5" ht="39">
      <c r="A28" s="64" t="s">
        <v>28</v>
      </c>
      <c r="B28" s="12"/>
      <c r="C28" s="37">
        <f t="shared" si="0"/>
        <v>2554375.2000000002</v>
      </c>
      <c r="D28" s="37">
        <f t="shared" si="0"/>
        <v>4065511.12</v>
      </c>
      <c r="E28" s="37">
        <f t="shared" si="0"/>
        <v>2249688.9</v>
      </c>
    </row>
    <row r="29" spans="1:5">
      <c r="A29" s="64" t="s">
        <v>30</v>
      </c>
      <c r="B29" s="12"/>
      <c r="C29" s="37"/>
      <c r="D29" s="12"/>
      <c r="E29" s="12"/>
    </row>
    <row r="30" spans="1:5" ht="102">
      <c r="A30" s="79" t="s">
        <v>131</v>
      </c>
      <c r="B30" s="12"/>
      <c r="C30" s="80" t="s">
        <v>132</v>
      </c>
      <c r="D30" s="12"/>
      <c r="E30" s="12"/>
    </row>
    <row r="31" spans="1:5" ht="39">
      <c r="A31" s="22" t="s">
        <v>27</v>
      </c>
      <c r="B31" s="12"/>
      <c r="C31" s="80" t="s">
        <v>132</v>
      </c>
      <c r="D31" s="12"/>
      <c r="E31" s="12"/>
    </row>
    <row r="32" spans="1:5" ht="39">
      <c r="A32" s="22" t="s">
        <v>28</v>
      </c>
      <c r="B32" s="12"/>
      <c r="C32" s="80"/>
      <c r="D32" s="12"/>
      <c r="E32" s="12"/>
    </row>
    <row r="33" spans="1:5" ht="178.5">
      <c r="A33" s="81" t="s">
        <v>133</v>
      </c>
      <c r="B33" s="12"/>
      <c r="C33" s="82">
        <f>C35+C34</f>
        <v>162423</v>
      </c>
      <c r="D33" s="12"/>
      <c r="E33" s="12"/>
    </row>
    <row r="34" spans="1:5" ht="39">
      <c r="A34" s="22" t="s">
        <v>27</v>
      </c>
      <c r="B34" s="12"/>
      <c r="C34" s="80">
        <v>146180.70000000001</v>
      </c>
      <c r="D34" s="12"/>
      <c r="E34" s="12"/>
    </row>
    <row r="35" spans="1:5" ht="39">
      <c r="A35" s="22" t="s">
        <v>28</v>
      </c>
      <c r="B35" s="12"/>
      <c r="C35" s="80">
        <v>16242.3</v>
      </c>
      <c r="D35" s="12"/>
      <c r="E35" s="12"/>
    </row>
    <row r="36" spans="1:5" ht="225">
      <c r="A36" s="74" t="s">
        <v>134</v>
      </c>
      <c r="B36" s="12"/>
      <c r="C36" s="82">
        <f>C38+C37</f>
        <v>66002</v>
      </c>
      <c r="D36" s="12"/>
      <c r="E36" s="12"/>
    </row>
    <row r="37" spans="1:5" ht="39">
      <c r="A37" s="22" t="s">
        <v>27</v>
      </c>
      <c r="B37" s="12"/>
      <c r="C37" s="82">
        <v>59401.8</v>
      </c>
      <c r="D37" s="12"/>
      <c r="E37" s="12"/>
    </row>
    <row r="38" spans="1:5" ht="39">
      <c r="A38" s="22" t="s">
        <v>28</v>
      </c>
      <c r="B38" s="12"/>
      <c r="C38" s="82">
        <v>6600.2</v>
      </c>
      <c r="D38" s="12"/>
      <c r="E38" s="12"/>
    </row>
    <row r="39" spans="1:5" ht="140.25">
      <c r="A39" s="81" t="s">
        <v>135</v>
      </c>
      <c r="B39" s="12"/>
      <c r="C39" s="82">
        <f>C41+C40</f>
        <v>185304</v>
      </c>
      <c r="D39" s="12"/>
      <c r="E39" s="12"/>
    </row>
    <row r="40" spans="1:5" ht="39">
      <c r="A40" s="22" t="s">
        <v>27</v>
      </c>
      <c r="B40" s="12"/>
      <c r="C40" s="82">
        <v>166773.6</v>
      </c>
      <c r="D40" s="12"/>
      <c r="E40" s="12"/>
    </row>
    <row r="41" spans="1:5" ht="39">
      <c r="A41" s="22" t="s">
        <v>28</v>
      </c>
      <c r="B41" s="12"/>
      <c r="C41" s="82">
        <v>18530.400000000001</v>
      </c>
      <c r="D41" s="12"/>
      <c r="E41" s="12"/>
    </row>
    <row r="42" spans="1:5" ht="114.75">
      <c r="A42" s="81" t="s">
        <v>136</v>
      </c>
      <c r="B42" s="12"/>
      <c r="C42" s="82">
        <f>C44+C43</f>
        <v>63716</v>
      </c>
      <c r="D42" s="12"/>
      <c r="E42" s="12"/>
    </row>
    <row r="43" spans="1:5" ht="39">
      <c r="A43" s="22" t="s">
        <v>27</v>
      </c>
      <c r="B43" s="12"/>
      <c r="C43" s="82">
        <v>57344.4</v>
      </c>
      <c r="D43" s="12"/>
      <c r="E43" s="12"/>
    </row>
    <row r="44" spans="1:5" ht="39">
      <c r="A44" s="22" t="s">
        <v>28</v>
      </c>
      <c r="B44" s="12"/>
      <c r="C44" s="82">
        <v>6371.6</v>
      </c>
      <c r="D44" s="12"/>
      <c r="E44" s="12"/>
    </row>
    <row r="45" spans="1:5" ht="127.5">
      <c r="A45" s="81" t="s">
        <v>137</v>
      </c>
      <c r="B45" s="12"/>
      <c r="C45" s="82">
        <f>C47+C46</f>
        <v>0</v>
      </c>
      <c r="D45" s="12"/>
      <c r="E45" s="12"/>
    </row>
    <row r="46" spans="1:5" ht="39">
      <c r="A46" s="22" t="s">
        <v>27</v>
      </c>
      <c r="B46" s="12"/>
      <c r="C46" s="80"/>
      <c r="D46" s="12"/>
      <c r="E46" s="12"/>
    </row>
    <row r="47" spans="1:5" ht="39">
      <c r="A47" s="22" t="s">
        <v>28</v>
      </c>
      <c r="B47" s="12"/>
      <c r="C47" s="80"/>
      <c r="D47" s="12"/>
      <c r="E47" s="12"/>
    </row>
    <row r="48" spans="1:5" ht="114.75">
      <c r="A48" s="81" t="s">
        <v>138</v>
      </c>
      <c r="B48" s="12"/>
      <c r="C48" s="82">
        <f>C50+C49</f>
        <v>8663257</v>
      </c>
      <c r="D48" s="12"/>
      <c r="E48" s="12"/>
    </row>
    <row r="49" spans="1:5" ht="39">
      <c r="A49" s="22" t="s">
        <v>27</v>
      </c>
      <c r="B49" s="12"/>
      <c r="C49" s="80">
        <v>7796931.2999999998</v>
      </c>
      <c r="D49" s="12"/>
      <c r="E49" s="12"/>
    </row>
    <row r="50" spans="1:5" ht="39">
      <c r="A50" s="22" t="s">
        <v>28</v>
      </c>
      <c r="B50" s="12"/>
      <c r="C50" s="80">
        <v>866325.7</v>
      </c>
      <c r="D50" s="12"/>
      <c r="E50" s="12"/>
    </row>
    <row r="51" spans="1:5" ht="153">
      <c r="A51" s="81" t="s">
        <v>139</v>
      </c>
      <c r="B51" s="12"/>
      <c r="C51" s="82">
        <f>C53+C52</f>
        <v>1117848</v>
      </c>
      <c r="D51" s="12"/>
      <c r="E51" s="12"/>
    </row>
    <row r="52" spans="1:5" ht="39">
      <c r="A52" s="22" t="s">
        <v>27</v>
      </c>
      <c r="B52" s="12"/>
      <c r="C52" s="82">
        <v>1006063.2</v>
      </c>
      <c r="D52" s="12"/>
      <c r="E52" s="12"/>
    </row>
    <row r="53" spans="1:5" ht="39">
      <c r="A53" s="22" t="s">
        <v>28</v>
      </c>
      <c r="B53" s="12"/>
      <c r="C53" s="82">
        <v>111784.8</v>
      </c>
      <c r="D53" s="12"/>
      <c r="E53" s="12"/>
    </row>
    <row r="54" spans="1:5" ht="102">
      <c r="A54" s="81" t="s">
        <v>140</v>
      </c>
      <c r="B54" s="12"/>
      <c r="C54" s="82">
        <f>C56+C55</f>
        <v>8797736</v>
      </c>
      <c r="D54" s="12"/>
      <c r="E54" s="12"/>
    </row>
    <row r="55" spans="1:5" ht="39">
      <c r="A55" s="22" t="s">
        <v>27</v>
      </c>
      <c r="B55" s="12"/>
      <c r="C55" s="82">
        <v>7917962.4000000004</v>
      </c>
      <c r="D55" s="12"/>
      <c r="E55" s="12"/>
    </row>
    <row r="56" spans="1:5" ht="39">
      <c r="A56" s="22" t="s">
        <v>28</v>
      </c>
      <c r="B56" s="12"/>
      <c r="C56" s="82">
        <v>879773.6</v>
      </c>
      <c r="D56" s="12"/>
      <c r="E56" s="12"/>
    </row>
    <row r="57" spans="1:5" ht="102">
      <c r="A57" s="81" t="s">
        <v>141</v>
      </c>
      <c r="B57" s="12"/>
      <c r="C57" s="82">
        <f>C58+C59</f>
        <v>5561686</v>
      </c>
      <c r="D57" s="12"/>
      <c r="E57" s="12"/>
    </row>
    <row r="58" spans="1:5" ht="39">
      <c r="A58" s="22" t="s">
        <v>27</v>
      </c>
      <c r="B58" s="12"/>
      <c r="C58" s="80">
        <v>5005517.4000000004</v>
      </c>
      <c r="D58" s="12"/>
      <c r="E58" s="12"/>
    </row>
    <row r="59" spans="1:5" ht="39">
      <c r="A59" s="22" t="s">
        <v>28</v>
      </c>
      <c r="B59" s="12"/>
      <c r="C59" s="80">
        <v>556168.6</v>
      </c>
      <c r="D59" s="12"/>
      <c r="E59" s="12"/>
    </row>
    <row r="60" spans="1:5" ht="114.75">
      <c r="A60" s="81" t="s">
        <v>142</v>
      </c>
      <c r="B60" s="12"/>
      <c r="C60" s="82">
        <f>C61+C62</f>
        <v>311830</v>
      </c>
      <c r="D60" s="12"/>
      <c r="E60" s="12"/>
    </row>
    <row r="61" spans="1:5" ht="39">
      <c r="A61" s="22" t="s">
        <v>27</v>
      </c>
      <c r="B61" s="12"/>
      <c r="C61" s="80">
        <v>280647</v>
      </c>
      <c r="D61" s="12"/>
      <c r="E61" s="12"/>
    </row>
    <row r="62" spans="1:5" ht="39">
      <c r="A62" s="83" t="s">
        <v>28</v>
      </c>
      <c r="B62" s="12"/>
      <c r="C62" s="80">
        <v>31183</v>
      </c>
      <c r="D62" s="12"/>
      <c r="E62" s="12"/>
    </row>
    <row r="63" spans="1:5" ht="102">
      <c r="A63" s="81" t="s">
        <v>143</v>
      </c>
      <c r="B63" s="12"/>
      <c r="C63" s="82">
        <f>C64+C65</f>
        <v>613950</v>
      </c>
      <c r="D63" s="12"/>
      <c r="E63" s="12"/>
    </row>
    <row r="64" spans="1:5" ht="39">
      <c r="A64" s="22" t="s">
        <v>27</v>
      </c>
      <c r="B64" s="12"/>
      <c r="C64" s="82">
        <v>552555</v>
      </c>
      <c r="D64" s="12"/>
      <c r="E64" s="12"/>
    </row>
    <row r="65" spans="1:5" ht="39">
      <c r="A65" s="83" t="s">
        <v>28</v>
      </c>
      <c r="B65" s="12"/>
      <c r="C65" s="82">
        <v>61395</v>
      </c>
      <c r="D65" s="12"/>
      <c r="E65" s="12"/>
    </row>
    <row r="66" spans="1:5" ht="26.25">
      <c r="A66" s="22" t="s">
        <v>25</v>
      </c>
      <c r="B66" s="12"/>
      <c r="C66" s="37">
        <f>C67+C68</f>
        <v>13310517.98</v>
      </c>
      <c r="D66" s="37">
        <f>D67+D68</f>
        <v>40655111.119999997</v>
      </c>
      <c r="E66" s="37">
        <f>E67+E68</f>
        <v>22496888.899999999</v>
      </c>
    </row>
    <row r="67" spans="1:5" ht="39">
      <c r="A67" s="22" t="s">
        <v>27</v>
      </c>
      <c r="B67" s="12"/>
      <c r="C67" s="59">
        <v>13310517.98</v>
      </c>
      <c r="D67" s="84">
        <v>36589600</v>
      </c>
      <c r="E67" s="85">
        <v>20247200</v>
      </c>
    </row>
    <row r="68" spans="1:5" ht="39">
      <c r="A68" s="22" t="s">
        <v>28</v>
      </c>
      <c r="B68" s="60"/>
      <c r="C68" s="37">
        <v>0</v>
      </c>
      <c r="D68" s="86">
        <v>4065511.12</v>
      </c>
      <c r="E68" s="87">
        <v>2249688.9</v>
      </c>
    </row>
    <row r="69" spans="1:5" ht="204.75">
      <c r="A69" s="76" t="s">
        <v>69</v>
      </c>
      <c r="B69" s="50"/>
      <c r="C69" s="51">
        <f t="shared" ref="C69:E70" si="1">C70</f>
        <v>0</v>
      </c>
      <c r="D69" s="51">
        <f t="shared" si="1"/>
        <v>0</v>
      </c>
      <c r="E69" s="51">
        <f t="shared" si="1"/>
        <v>0</v>
      </c>
    </row>
    <row r="70" spans="1:5" ht="179.25">
      <c r="A70" s="22" t="s">
        <v>70</v>
      </c>
      <c r="B70" s="12"/>
      <c r="C70" s="37">
        <f t="shared" si="1"/>
        <v>0</v>
      </c>
      <c r="D70" s="37">
        <f t="shared" si="1"/>
        <v>0</v>
      </c>
      <c r="E70" s="37">
        <f t="shared" si="1"/>
        <v>0</v>
      </c>
    </row>
    <row r="71" spans="1:5" ht="114.75">
      <c r="A71" s="25" t="s">
        <v>71</v>
      </c>
      <c r="B71" s="12"/>
      <c r="C71" s="37">
        <f>C73+C74</f>
        <v>0</v>
      </c>
      <c r="D71" s="37">
        <f>D73+D74</f>
        <v>0</v>
      </c>
      <c r="E71" s="37">
        <f>E73+E74</f>
        <v>0</v>
      </c>
    </row>
    <row r="72" spans="1:5">
      <c r="A72" s="64" t="s">
        <v>26</v>
      </c>
      <c r="B72" s="12"/>
      <c r="C72" s="37" t="s">
        <v>72</v>
      </c>
      <c r="D72" s="37">
        <v>0</v>
      </c>
      <c r="E72" s="37">
        <v>0</v>
      </c>
    </row>
    <row r="73" spans="1:5" ht="39">
      <c r="A73" s="64" t="s">
        <v>27</v>
      </c>
      <c r="B73" s="12"/>
      <c r="C73" s="37">
        <v>0</v>
      </c>
      <c r="D73" s="37">
        <v>0</v>
      </c>
      <c r="E73" s="37">
        <v>0</v>
      </c>
    </row>
    <row r="74" spans="1:5" ht="39">
      <c r="A74" s="64" t="s">
        <v>28</v>
      </c>
      <c r="B74" s="12"/>
      <c r="C74" s="37">
        <v>0</v>
      </c>
      <c r="D74" s="37">
        <v>0</v>
      </c>
      <c r="E74" s="37">
        <v>0</v>
      </c>
    </row>
    <row r="75" spans="1:5" ht="90">
      <c r="A75" s="77" t="s">
        <v>73</v>
      </c>
      <c r="B75" s="53"/>
      <c r="C75" s="54">
        <f>C76+C79+C97</f>
        <v>17599868.440000001</v>
      </c>
      <c r="D75" s="54">
        <f>D76+D79+D97</f>
        <v>17599868.440000001</v>
      </c>
      <c r="E75" s="54">
        <f>E76+E79+E97</f>
        <v>17599868.440000001</v>
      </c>
    </row>
    <row r="76" spans="1:5" ht="77.25">
      <c r="A76" s="18" t="s">
        <v>144</v>
      </c>
      <c r="B76" s="19"/>
      <c r="C76" s="56">
        <f>C77+C78</f>
        <v>600000</v>
      </c>
      <c r="D76" s="56">
        <f>D77+D78</f>
        <v>0</v>
      </c>
      <c r="E76" s="56">
        <f>E77+E78</f>
        <v>0</v>
      </c>
    </row>
    <row r="77" spans="1:5" ht="51">
      <c r="A77" s="65" t="s">
        <v>75</v>
      </c>
      <c r="B77" s="12"/>
      <c r="C77" s="37">
        <v>300000</v>
      </c>
      <c r="D77" s="37"/>
      <c r="E77" s="37"/>
    </row>
    <row r="78" spans="1:5" ht="25.5">
      <c r="A78" s="65" t="s">
        <v>76</v>
      </c>
      <c r="B78" s="12"/>
      <c r="C78" s="37">
        <v>300000</v>
      </c>
      <c r="D78" s="37"/>
      <c r="E78" s="37"/>
    </row>
    <row r="79" spans="1:5" ht="76.5">
      <c r="A79" s="78" t="s">
        <v>145</v>
      </c>
      <c r="B79" s="19"/>
      <c r="C79" s="58">
        <f>C80+C81+C82+C83+C84+C85+C86+C87+C88+C89+C90+C91+C92+C93+C94+C95+C96</f>
        <v>16799868.440000001</v>
      </c>
      <c r="D79" s="58">
        <f>D80+D81+D82+D83+D84+D85+D86+D87+D88+D89+D90+D91+D92+D93+D94+D95+D96</f>
        <v>0</v>
      </c>
      <c r="E79" s="58">
        <f>E80+E81+E82+E83+E84+E85+E86+E87+E88+E89+E90+E91+E92+E93+E94+E95+E96</f>
        <v>0</v>
      </c>
    </row>
    <row r="80" spans="1:5" ht="89.25">
      <c r="A80" s="65" t="s">
        <v>78</v>
      </c>
      <c r="B80" s="12"/>
      <c r="C80" s="37">
        <v>2144000</v>
      </c>
      <c r="D80" s="37"/>
      <c r="E80" s="37"/>
    </row>
    <row r="81" spans="1:5" ht="38.25">
      <c r="A81" s="65" t="s">
        <v>79</v>
      </c>
      <c r="B81" s="12"/>
      <c r="C81" s="37">
        <v>1160000</v>
      </c>
      <c r="D81" s="37"/>
      <c r="E81" s="37"/>
    </row>
    <row r="82" spans="1:5" ht="63.75">
      <c r="A82" s="65" t="s">
        <v>80</v>
      </c>
      <c r="B82" s="12"/>
      <c r="C82" s="37">
        <v>574382.28</v>
      </c>
      <c r="D82" s="37"/>
      <c r="E82" s="37"/>
    </row>
    <row r="83" spans="1:5" ht="127.5">
      <c r="A83" s="65" t="s">
        <v>81</v>
      </c>
      <c r="B83" s="12"/>
      <c r="C83" s="37">
        <v>1456180.35</v>
      </c>
      <c r="D83" s="37"/>
      <c r="E83" s="37"/>
    </row>
    <row r="84" spans="1:5" ht="140.25">
      <c r="A84" s="65" t="s">
        <v>82</v>
      </c>
      <c r="B84" s="12"/>
      <c r="C84" s="37">
        <v>1950000</v>
      </c>
      <c r="D84" s="37"/>
      <c r="E84" s="37"/>
    </row>
    <row r="85" spans="1:5" ht="89.25">
      <c r="A85" s="65" t="s">
        <v>83</v>
      </c>
      <c r="B85" s="12"/>
      <c r="C85" s="37">
        <v>599124.02</v>
      </c>
      <c r="D85" s="37"/>
      <c r="E85" s="37"/>
    </row>
    <row r="86" spans="1:5" ht="63.75">
      <c r="A86" s="65" t="s">
        <v>84</v>
      </c>
      <c r="B86" s="12"/>
      <c r="C86" s="37">
        <v>772910</v>
      </c>
      <c r="D86" s="37"/>
      <c r="E86" s="37"/>
    </row>
    <row r="87" spans="1:5" ht="153">
      <c r="A87" s="65" t="s">
        <v>85</v>
      </c>
      <c r="B87" s="12"/>
      <c r="C87" s="37">
        <v>1918974.92</v>
      </c>
      <c r="D87" s="37"/>
      <c r="E87" s="37"/>
    </row>
    <row r="88" spans="1:5" ht="76.5">
      <c r="A88" s="65" t="s">
        <v>86</v>
      </c>
      <c r="B88" s="12"/>
      <c r="C88" s="37">
        <v>2270000</v>
      </c>
      <c r="D88" s="37"/>
      <c r="E88" s="37"/>
    </row>
    <row r="89" spans="1:5" ht="63.75">
      <c r="A89" s="65" t="s">
        <v>87</v>
      </c>
      <c r="B89" s="12"/>
      <c r="C89" s="37">
        <v>1111600</v>
      </c>
      <c r="D89" s="37"/>
      <c r="E89" s="37"/>
    </row>
    <row r="90" spans="1:5" ht="63.75">
      <c r="A90" s="65" t="s">
        <v>88</v>
      </c>
      <c r="B90" s="12"/>
      <c r="C90" s="37">
        <v>638900</v>
      </c>
      <c r="D90" s="37"/>
      <c r="E90" s="37"/>
    </row>
    <row r="91" spans="1:5">
      <c r="A91" s="65" t="s">
        <v>89</v>
      </c>
      <c r="B91" s="12"/>
      <c r="C91" s="37">
        <v>1509744</v>
      </c>
      <c r="D91" s="37"/>
      <c r="E91" s="37"/>
    </row>
    <row r="92" spans="1:5">
      <c r="A92" s="65" t="s">
        <v>90</v>
      </c>
      <c r="B92" s="12"/>
      <c r="C92" s="37">
        <v>183429.39</v>
      </c>
      <c r="D92" s="37"/>
      <c r="E92" s="37"/>
    </row>
    <row r="93" spans="1:5">
      <c r="A93" s="65" t="s">
        <v>91</v>
      </c>
      <c r="B93" s="12"/>
      <c r="C93" s="37">
        <v>172510.96</v>
      </c>
      <c r="D93" s="37"/>
      <c r="E93" s="37"/>
    </row>
    <row r="94" spans="1:5" ht="25.5">
      <c r="A94" s="65" t="s">
        <v>92</v>
      </c>
      <c r="B94" s="12"/>
      <c r="C94" s="37">
        <v>169179.28</v>
      </c>
      <c r="D94" s="37"/>
      <c r="E94" s="37"/>
    </row>
    <row r="95" spans="1:5">
      <c r="A95" s="65" t="s">
        <v>93</v>
      </c>
      <c r="B95" s="12"/>
      <c r="C95" s="37">
        <v>84466.62</v>
      </c>
      <c r="D95" s="37"/>
      <c r="E95" s="37"/>
    </row>
    <row r="96" spans="1:5" ht="25.5">
      <c r="A96" s="65" t="s">
        <v>94</v>
      </c>
      <c r="B96" s="12"/>
      <c r="C96" s="37">
        <v>84466.62</v>
      </c>
      <c r="D96" s="37"/>
      <c r="E96" s="37"/>
    </row>
    <row r="97" spans="1:5" ht="26.25">
      <c r="A97" s="22" t="s">
        <v>25</v>
      </c>
      <c r="B97" s="12"/>
      <c r="C97" s="37">
        <f>C98+C99</f>
        <v>200000</v>
      </c>
      <c r="D97" s="37">
        <f>D98+D99</f>
        <v>17599868.440000001</v>
      </c>
      <c r="E97" s="37">
        <f>E98+E99</f>
        <v>17599868.440000001</v>
      </c>
    </row>
    <row r="98" spans="1:5" ht="39">
      <c r="A98" s="22" t="s">
        <v>27</v>
      </c>
      <c r="B98" s="12"/>
      <c r="C98" s="59">
        <v>0</v>
      </c>
      <c r="D98" s="59"/>
      <c r="E98" s="59"/>
    </row>
    <row r="99" spans="1:5" ht="39">
      <c r="A99" s="22" t="s">
        <v>28</v>
      </c>
      <c r="B99" s="60"/>
      <c r="C99" s="37">
        <v>200000</v>
      </c>
      <c r="D99" s="37">
        <v>17599868.440000001</v>
      </c>
      <c r="E99" s="37">
        <v>17599868.440000001</v>
      </c>
    </row>
    <row r="100" spans="1:5" ht="31.5">
      <c r="A100" s="61" t="s">
        <v>95</v>
      </c>
      <c r="B100" s="62"/>
      <c r="C100" s="63">
        <f>C102+C103</f>
        <v>64059200</v>
      </c>
      <c r="D100" s="63">
        <f>D102+D103</f>
        <v>65019600</v>
      </c>
      <c r="E100" s="63">
        <f>E102+E103</f>
        <v>49097200</v>
      </c>
    </row>
    <row r="101" spans="1:5">
      <c r="A101" s="64" t="s">
        <v>26</v>
      </c>
      <c r="B101" s="12"/>
      <c r="C101" s="37"/>
      <c r="D101" s="37"/>
      <c r="E101" s="37"/>
    </row>
    <row r="102" spans="1:5" ht="39">
      <c r="A102" s="64" t="s">
        <v>27</v>
      </c>
      <c r="B102" s="12"/>
      <c r="C102" s="37">
        <f>C27</f>
        <v>37062200</v>
      </c>
      <c r="D102" s="37">
        <f>D27</f>
        <v>36589600</v>
      </c>
      <c r="E102" s="37">
        <f>E27</f>
        <v>20247200</v>
      </c>
    </row>
    <row r="103" spans="1:5" ht="39">
      <c r="A103" s="64" t="s">
        <v>28</v>
      </c>
      <c r="B103" s="12"/>
      <c r="C103" s="37">
        <f>C75+C28+C18</f>
        <v>26997000</v>
      </c>
      <c r="D103" s="37">
        <f>D75+D28+D18</f>
        <v>28430000.000000004</v>
      </c>
      <c r="E103" s="37">
        <f>E75+E28+E18</f>
        <v>28850000</v>
      </c>
    </row>
    <row r="104" spans="1:5">
      <c r="A104" s="65" t="s">
        <v>96</v>
      </c>
      <c r="B104" s="12"/>
      <c r="C104" s="37">
        <f>C15-C100</f>
        <v>0</v>
      </c>
      <c r="D104" s="37">
        <f>D15-D100</f>
        <v>0</v>
      </c>
      <c r="E104" s="37">
        <f>E15-E100</f>
        <v>0</v>
      </c>
    </row>
  </sheetData>
  <mergeCells count="2">
    <mergeCell ref="A7:A9"/>
    <mergeCell ref="C7:E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Расшифровка 2021-2023 от 02.03.</vt:lpstr>
      <vt:lpstr>Расшифровка 2021-2023_2</vt:lpstr>
      <vt:lpstr>Расшифровка 2021-2023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Тиунов</dc:creator>
  <dc:description/>
  <cp:lastModifiedBy>Дума</cp:lastModifiedBy>
  <cp:revision>44</cp:revision>
  <cp:lastPrinted>2021-03-24T06:10:21Z</cp:lastPrinted>
  <dcterms:created xsi:type="dcterms:W3CDTF">2015-06-05T18:19:34Z</dcterms:created>
  <dcterms:modified xsi:type="dcterms:W3CDTF">2021-03-24T06:12:55Z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